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24226"/>
  <mc:AlternateContent xmlns:mc="http://schemas.openxmlformats.org/markup-compatibility/2006">
    <mc:Choice Requires="x15">
      <x15ac:absPath xmlns:x15ac="http://schemas.microsoft.com/office/spreadsheetml/2010/11/ac" url="O:\Colleen\Contractor Stuff\"/>
    </mc:Choice>
  </mc:AlternateContent>
  <xr:revisionPtr revIDLastSave="0" documentId="8_{25749B2A-552F-4F76-9BC8-D94F44C30DD9}" xr6:coauthVersionLast="36" xr6:coauthVersionMax="36" xr10:uidLastSave="{00000000-0000-0000-0000-000000000000}"/>
  <bookViews>
    <workbookView xWindow="0" yWindow="0" windowWidth="24000" windowHeight="8985" xr2:uid="{00000000-000D-0000-FFFF-FFFF00000000}"/>
  </bookViews>
  <sheets>
    <sheet name="Personnel" sheetId="4" r:id="rId1"/>
    <sheet name="Benefits" sheetId="2" r:id="rId2"/>
    <sheet name="Operations" sheetId="3" r:id="rId3"/>
    <sheet name="Budget Explanations" sheetId="7" r:id="rId4"/>
    <sheet name="Staff Detail Form" sheetId="6" r:id="rId5"/>
    <sheet name="Sample" sheetId="1" r:id="rId6"/>
  </sheets>
  <definedNames>
    <definedName name="_xlnm.Print_Area" localSheetId="1">Benefits!$A$1:$H$19</definedName>
    <definedName name="_xlnm.Print_Area" localSheetId="3">'Budget Explanations'!$B$1:$K$44</definedName>
    <definedName name="_xlnm.Print_Area" localSheetId="0">Personnel!$A$1:$I$60</definedName>
    <definedName name="_xlnm.Print_Area" localSheetId="5">Sample!$B$2:$P$55</definedName>
    <definedName name="_xlnm.Print_Area" localSheetId="4">'Staff Detail Form'!$A$1:$K$62</definedName>
  </definedNames>
  <calcPr calcId="191029"/>
</workbook>
</file>

<file path=xl/calcChain.xml><?xml version="1.0" encoding="utf-8"?>
<calcChain xmlns="http://schemas.openxmlformats.org/spreadsheetml/2006/main">
  <c r="F4" i="6" l="1"/>
  <c r="K48" i="6"/>
  <c r="K49" i="6"/>
  <c r="K50" i="6"/>
  <c r="K51" i="6"/>
  <c r="K52" i="6"/>
  <c r="K53" i="6"/>
  <c r="K54" i="6"/>
  <c r="J48" i="6"/>
  <c r="J49" i="6"/>
  <c r="J50" i="6"/>
  <c r="J51" i="6"/>
  <c r="J52" i="6"/>
  <c r="J53" i="6"/>
  <c r="J54" i="6"/>
  <c r="I48" i="6"/>
  <c r="I49" i="6"/>
  <c r="I50" i="6"/>
  <c r="I51" i="6"/>
  <c r="I52" i="6"/>
  <c r="I53" i="6"/>
  <c r="I54" i="6"/>
  <c r="H49" i="6"/>
  <c r="H50" i="6"/>
  <c r="H51" i="6"/>
  <c r="H52" i="6"/>
  <c r="H53" i="6"/>
  <c r="H54" i="6"/>
  <c r="H48" i="6"/>
  <c r="C48" i="6"/>
  <c r="C49" i="6"/>
  <c r="C50" i="6"/>
  <c r="C51" i="6"/>
  <c r="C52" i="6"/>
  <c r="C53" i="6"/>
  <c r="C54" i="6"/>
  <c r="B49" i="6"/>
  <c r="B50" i="6"/>
  <c r="B51" i="6"/>
  <c r="B52" i="6"/>
  <c r="B53" i="6"/>
  <c r="B54" i="6"/>
  <c r="B48" i="6"/>
  <c r="I52" i="4"/>
  <c r="I53" i="4"/>
  <c r="I54" i="4"/>
  <c r="I55" i="4"/>
  <c r="I56" i="4"/>
  <c r="I57" i="4"/>
  <c r="G52" i="4"/>
  <c r="G53" i="4"/>
  <c r="G54" i="4"/>
  <c r="G55" i="4"/>
  <c r="G56" i="4"/>
  <c r="G57" i="4"/>
  <c r="E52" i="4"/>
  <c r="E53" i="4"/>
  <c r="E54" i="4"/>
  <c r="E55" i="4"/>
  <c r="E56" i="4"/>
  <c r="E57" i="4"/>
  <c r="C7" i="7" l="1"/>
  <c r="C5" i="7"/>
  <c r="C47" i="6"/>
  <c r="B47" i="6"/>
  <c r="C46" i="6"/>
  <c r="B46" i="6"/>
  <c r="C45" i="6"/>
  <c r="B45" i="6"/>
  <c r="C44" i="6"/>
  <c r="B44" i="6"/>
  <c r="C43" i="6"/>
  <c r="B43" i="6"/>
  <c r="C42" i="6"/>
  <c r="B42" i="6"/>
  <c r="C41" i="6"/>
  <c r="B41" i="6"/>
  <c r="C40" i="6"/>
  <c r="B40" i="6"/>
  <c r="C39" i="6"/>
  <c r="B39" i="6"/>
  <c r="C38" i="6"/>
  <c r="B38" i="6"/>
  <c r="C37" i="6"/>
  <c r="B37" i="6"/>
  <c r="C36" i="6"/>
  <c r="B36" i="6"/>
  <c r="C35" i="6"/>
  <c r="B35" i="6"/>
  <c r="C34" i="6"/>
  <c r="B34" i="6"/>
  <c r="C33" i="6"/>
  <c r="B33" i="6"/>
  <c r="C32" i="6"/>
  <c r="B32" i="6"/>
  <c r="C31" i="6"/>
  <c r="B31" i="6"/>
  <c r="C30" i="6"/>
  <c r="B30" i="6"/>
  <c r="C29" i="6"/>
  <c r="B29" i="6"/>
  <c r="C28" i="6"/>
  <c r="B28" i="6"/>
  <c r="C27" i="6"/>
  <c r="B27" i="6"/>
  <c r="C26" i="6"/>
  <c r="B26"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E18" i="4"/>
  <c r="G18" i="4"/>
  <c r="E19" i="4"/>
  <c r="G19" i="4"/>
  <c r="E20" i="4"/>
  <c r="G20" i="4"/>
  <c r="E21" i="4"/>
  <c r="G21" i="4"/>
  <c r="E22" i="4"/>
  <c r="G22" i="4"/>
  <c r="E23" i="4"/>
  <c r="G23" i="4"/>
  <c r="E24" i="4"/>
  <c r="G24" i="4"/>
  <c r="E25" i="4"/>
  <c r="G25" i="4"/>
  <c r="E26" i="4"/>
  <c r="G26" i="4"/>
  <c r="E27" i="4"/>
  <c r="G27" i="4"/>
  <c r="E28" i="4"/>
  <c r="G28" i="4"/>
  <c r="E29" i="4"/>
  <c r="G29" i="4"/>
  <c r="E30" i="4"/>
  <c r="G30" i="4"/>
  <c r="E31" i="4"/>
  <c r="G31" i="4"/>
  <c r="E32" i="4"/>
  <c r="G32" i="4"/>
  <c r="E33" i="4"/>
  <c r="G33" i="4"/>
  <c r="E34" i="4"/>
  <c r="G34" i="4"/>
  <c r="D10" i="3"/>
  <c r="F10" i="3" s="1"/>
  <c r="H10" i="3" s="1"/>
  <c r="B4" i="6"/>
  <c r="B3" i="3"/>
  <c r="B1" i="3"/>
  <c r="B3" i="2"/>
  <c r="B1" i="2"/>
  <c r="C9" i="6"/>
  <c r="E51" i="4"/>
  <c r="G51" i="4"/>
  <c r="I47" i="6"/>
  <c r="E50" i="4"/>
  <c r="G50" i="4" s="1"/>
  <c r="I46" i="6"/>
  <c r="E49" i="4"/>
  <c r="G49" i="4" s="1"/>
  <c r="E48" i="4"/>
  <c r="G48" i="4" s="1"/>
  <c r="E47" i="4"/>
  <c r="G47" i="4" s="1"/>
  <c r="E46" i="4"/>
  <c r="G46" i="4" s="1"/>
  <c r="E45" i="4"/>
  <c r="G45" i="4" s="1"/>
  <c r="E44" i="4"/>
  <c r="G44" i="4" s="1"/>
  <c r="E43" i="4"/>
  <c r="G43" i="4" s="1"/>
  <c r="E42" i="4"/>
  <c r="G42" i="4" s="1"/>
  <c r="E41" i="4"/>
  <c r="G41" i="4" s="1"/>
  <c r="E40" i="4"/>
  <c r="G40" i="4" s="1"/>
  <c r="E39" i="4"/>
  <c r="G39" i="4" s="1"/>
  <c r="E38" i="4"/>
  <c r="G38" i="4" s="1"/>
  <c r="E37" i="4"/>
  <c r="G37" i="4"/>
  <c r="E36" i="4"/>
  <c r="G36" i="4" s="1"/>
  <c r="E35" i="4"/>
  <c r="G35" i="4"/>
  <c r="E17" i="4"/>
  <c r="G17" i="4" s="1"/>
  <c r="E16" i="4"/>
  <c r="G16" i="4"/>
  <c r="E15" i="4"/>
  <c r="G15" i="4" s="1"/>
  <c r="E14" i="4"/>
  <c r="G14" i="4"/>
  <c r="E13" i="4"/>
  <c r="G13" i="4" s="1"/>
  <c r="I9" i="6"/>
  <c r="E12" i="4"/>
  <c r="G12" i="4"/>
  <c r="G17" i="2"/>
  <c r="G31" i="3" s="1"/>
  <c r="E58" i="4"/>
  <c r="G58" i="4" s="1"/>
  <c r="I58" i="4" s="1"/>
  <c r="I59" i="4"/>
  <c r="H60" i="4"/>
  <c r="G29" i="3" s="1"/>
  <c r="F60" i="4"/>
  <c r="E29" i="3" s="1"/>
  <c r="D60" i="4"/>
  <c r="C29" i="3"/>
  <c r="C60" i="4"/>
  <c r="B29" i="3" s="1"/>
  <c r="G55" i="6"/>
  <c r="F55" i="6"/>
  <c r="B9" i="6"/>
  <c r="Z16" i="2"/>
  <c r="Z15" i="2"/>
  <c r="Z14" i="2"/>
  <c r="Z13" i="2"/>
  <c r="Z12" i="2"/>
  <c r="Z11" i="2"/>
  <c r="Z10" i="2"/>
  <c r="Z9" i="2"/>
  <c r="X15" i="2"/>
  <c r="X14" i="2"/>
  <c r="X13" i="2"/>
  <c r="X12" i="2"/>
  <c r="X11" i="2"/>
  <c r="X10" i="2"/>
  <c r="X9" i="2"/>
  <c r="V15" i="2"/>
  <c r="U15" i="2"/>
  <c r="V14" i="2"/>
  <c r="U14" i="2"/>
  <c r="V13" i="2"/>
  <c r="U13" i="2"/>
  <c r="V12" i="2"/>
  <c r="U12" i="2"/>
  <c r="V11" i="2"/>
  <c r="U11" i="2"/>
  <c r="V10" i="2"/>
  <c r="U10" i="2"/>
  <c r="V9" i="2"/>
  <c r="U9" i="2"/>
  <c r="AA17" i="2"/>
  <c r="Z17" i="2"/>
  <c r="Y17" i="2"/>
  <c r="X17" i="2"/>
  <c r="W17" i="2"/>
  <c r="V17" i="2"/>
  <c r="U17" i="2"/>
  <c r="Y16" i="2"/>
  <c r="X16" i="2"/>
  <c r="W16" i="2"/>
  <c r="V16" i="2"/>
  <c r="U16" i="2"/>
  <c r="Y15" i="2"/>
  <c r="W15" i="2"/>
  <c r="Y14" i="2"/>
  <c r="W14" i="2"/>
  <c r="Y13" i="2"/>
  <c r="W13" i="2"/>
  <c r="Y12" i="2"/>
  <c r="W12" i="2"/>
  <c r="Y11" i="2"/>
  <c r="W11" i="2"/>
  <c r="Y10" i="2"/>
  <c r="W10" i="2"/>
  <c r="Y9" i="2"/>
  <c r="W9" i="2"/>
  <c r="J48" i="1"/>
  <c r="F10" i="1"/>
  <c r="H10" i="1"/>
  <c r="F11" i="1"/>
  <c r="H11" i="1"/>
  <c r="J11" i="1"/>
  <c r="D24" i="1" s="1"/>
  <c r="F24" i="1" s="1"/>
  <c r="H24" i="1" s="1"/>
  <c r="F12" i="1"/>
  <c r="H12" i="1" s="1"/>
  <c r="J12" i="1" s="1"/>
  <c r="F13" i="1"/>
  <c r="H13" i="1"/>
  <c r="J13" i="1" s="1"/>
  <c r="F14" i="1"/>
  <c r="H14" i="1"/>
  <c r="J14" i="1"/>
  <c r="D27" i="1" s="1"/>
  <c r="F27" i="1" s="1"/>
  <c r="H27" i="1" s="1"/>
  <c r="F15" i="1"/>
  <c r="H15" i="1"/>
  <c r="J15" i="1"/>
  <c r="F16" i="1"/>
  <c r="H16" i="1" s="1"/>
  <c r="J16" i="1" s="1"/>
  <c r="F17" i="1"/>
  <c r="H17" i="1"/>
  <c r="J17" i="1" s="1"/>
  <c r="J18" i="1"/>
  <c r="I19" i="1"/>
  <c r="G19" i="1"/>
  <c r="E19" i="1"/>
  <c r="D19" i="1"/>
  <c r="N45" i="1"/>
  <c r="N44" i="1"/>
  <c r="N43" i="1"/>
  <c r="N42" i="1"/>
  <c r="C45" i="1"/>
  <c r="C44" i="1"/>
  <c r="C43" i="1"/>
  <c r="C42" i="1"/>
  <c r="C41" i="1"/>
  <c r="C27" i="1"/>
  <c r="C26" i="1"/>
  <c r="C25" i="1"/>
  <c r="C24" i="1"/>
  <c r="C23" i="1"/>
  <c r="E27" i="3"/>
  <c r="F24" i="3"/>
  <c r="H24" i="3" s="1"/>
  <c r="D21" i="3"/>
  <c r="F21" i="3"/>
  <c r="H21" i="3" s="1"/>
  <c r="D9" i="3"/>
  <c r="F9" i="3" s="1"/>
  <c r="D11" i="3"/>
  <c r="F11" i="3" s="1"/>
  <c r="H11" i="3" s="1"/>
  <c r="D12" i="3"/>
  <c r="F12" i="3"/>
  <c r="H12" i="3" s="1"/>
  <c r="D13" i="3"/>
  <c r="F13" i="3" s="1"/>
  <c r="H13" i="3" s="1"/>
  <c r="D14" i="3"/>
  <c r="F14" i="3" s="1"/>
  <c r="H14" i="3" s="1"/>
  <c r="D15" i="3"/>
  <c r="F15" i="3" s="1"/>
  <c r="H15" i="3" s="1"/>
  <c r="D16" i="3"/>
  <c r="F16" i="3"/>
  <c r="H16" i="3" s="1"/>
  <c r="D17" i="3"/>
  <c r="F17" i="3" s="1"/>
  <c r="H17" i="3" s="1"/>
  <c r="D18" i="3"/>
  <c r="F18" i="3"/>
  <c r="H18" i="3" s="1"/>
  <c r="D19" i="3"/>
  <c r="F19" i="3" s="1"/>
  <c r="H19" i="3" s="1"/>
  <c r="D20" i="3"/>
  <c r="F20" i="3" s="1"/>
  <c r="H20" i="3" s="1"/>
  <c r="D22" i="3"/>
  <c r="F22" i="3"/>
  <c r="H22" i="3" s="1"/>
  <c r="D23" i="3"/>
  <c r="F23" i="3" s="1"/>
  <c r="H23" i="3" s="1"/>
  <c r="G27" i="3"/>
  <c r="D12" i="2"/>
  <c r="F12" i="2"/>
  <c r="H12" i="2"/>
  <c r="D10" i="2"/>
  <c r="F10" i="2"/>
  <c r="H10" i="2"/>
  <c r="H16" i="2"/>
  <c r="D9" i="2"/>
  <c r="F9" i="2"/>
  <c r="H9" i="2"/>
  <c r="D11" i="2"/>
  <c r="F11" i="2" s="1"/>
  <c r="D13" i="2"/>
  <c r="F13" i="2"/>
  <c r="D14" i="2"/>
  <c r="F14" i="2" s="1"/>
  <c r="H14" i="2" s="1"/>
  <c r="D15" i="2"/>
  <c r="F15" i="2"/>
  <c r="H15" i="2" s="1"/>
  <c r="E17" i="2"/>
  <c r="E31" i="3"/>
  <c r="C17" i="2"/>
  <c r="C31" i="3"/>
  <c r="B17" i="2"/>
  <c r="B31" i="3"/>
  <c r="C27" i="3"/>
  <c r="B27" i="3"/>
  <c r="N41" i="1"/>
  <c r="K48" i="1"/>
  <c r="E27" i="1"/>
  <c r="G27" i="1"/>
  <c r="E24" i="1"/>
  <c r="G24" i="1"/>
  <c r="I51" i="4"/>
  <c r="F19" i="1"/>
  <c r="H13" i="2"/>
  <c r="I18" i="4"/>
  <c r="I34" i="4"/>
  <c r="H31" i="6"/>
  <c r="I14" i="4"/>
  <c r="H11" i="6"/>
  <c r="I16" i="4"/>
  <c r="H13" i="6"/>
  <c r="I35" i="4"/>
  <c r="H32" i="6"/>
  <c r="J32" i="6" s="1"/>
  <c r="I37" i="4"/>
  <c r="H34" i="6"/>
  <c r="M34" i="6" s="1"/>
  <c r="K34" i="6" s="1"/>
  <c r="I33" i="4"/>
  <c r="H30" i="6"/>
  <c r="I31" i="4"/>
  <c r="H28" i="6"/>
  <c r="I29" i="4"/>
  <c r="H26" i="6"/>
  <c r="I27" i="4"/>
  <c r="H24" i="6"/>
  <c r="I25" i="4"/>
  <c r="H22" i="6"/>
  <c r="I23" i="4"/>
  <c r="H20" i="6"/>
  <c r="I21" i="4"/>
  <c r="H18" i="6"/>
  <c r="I19" i="4"/>
  <c r="H16" i="6"/>
  <c r="H15" i="6"/>
  <c r="J15" i="6" s="1"/>
  <c r="I32" i="4"/>
  <c r="H29" i="6"/>
  <c r="I30" i="4"/>
  <c r="H27" i="6"/>
  <c r="M27" i="6" s="1"/>
  <c r="K27" i="6" s="1"/>
  <c r="I28" i="4"/>
  <c r="H25" i="6"/>
  <c r="I26" i="4"/>
  <c r="H23" i="6"/>
  <c r="M23" i="6" s="1"/>
  <c r="K23" i="6" s="1"/>
  <c r="I24" i="4"/>
  <c r="H21" i="6"/>
  <c r="I22" i="4"/>
  <c r="H19" i="6"/>
  <c r="M19" i="6" s="1"/>
  <c r="K19" i="6" s="1"/>
  <c r="I20" i="4"/>
  <c r="H17" i="6"/>
  <c r="I12" i="4"/>
  <c r="H9" i="6"/>
  <c r="G33" i="3" l="1"/>
  <c r="C33" i="3"/>
  <c r="J17" i="6"/>
  <c r="J9" i="6"/>
  <c r="J16" i="6"/>
  <c r="M16" i="6"/>
  <c r="K16" i="6" s="1"/>
  <c r="J20" i="6"/>
  <c r="M28" i="6"/>
  <c r="K28" i="6" s="1"/>
  <c r="M31" i="6"/>
  <c r="K31" i="6" s="1"/>
  <c r="M29" i="6"/>
  <c r="K29" i="6" s="1"/>
  <c r="J25" i="6"/>
  <c r="M21" i="6"/>
  <c r="K21" i="6" s="1"/>
  <c r="M17" i="6"/>
  <c r="K17" i="6" s="1"/>
  <c r="J13" i="6"/>
  <c r="M25" i="6"/>
  <c r="K25" i="6" s="1"/>
  <c r="M18" i="6"/>
  <c r="K18" i="6" s="1"/>
  <c r="M22" i="6"/>
  <c r="K22" i="6" s="1"/>
  <c r="J26" i="6"/>
  <c r="J30" i="6"/>
  <c r="J11" i="6"/>
  <c r="J28" i="6"/>
  <c r="M24" i="6"/>
  <c r="K24" i="6" s="1"/>
  <c r="M20" i="6"/>
  <c r="K20" i="6" s="1"/>
  <c r="M30" i="6"/>
  <c r="K30" i="6" s="1"/>
  <c r="J22" i="6"/>
  <c r="M11" i="6"/>
  <c r="K11" i="6" s="1"/>
  <c r="J18" i="6"/>
  <c r="M32" i="6"/>
  <c r="K32" i="6" s="1"/>
  <c r="M26" i="6"/>
  <c r="K26" i="6" s="1"/>
  <c r="J23" i="6"/>
  <c r="J19" i="6"/>
  <c r="E60" i="4"/>
  <c r="D29" i="3" s="1"/>
  <c r="J29" i="6"/>
  <c r="J21" i="6"/>
  <c r="J31" i="6"/>
  <c r="M13" i="6"/>
  <c r="K13" i="6" s="1"/>
  <c r="J24" i="6"/>
  <c r="J34" i="6"/>
  <c r="J27" i="6"/>
  <c r="M15" i="6"/>
  <c r="K15" i="6" s="1"/>
  <c r="M9" i="6"/>
  <c r="K9" i="6" s="1"/>
  <c r="B33" i="3"/>
  <c r="E33" i="3"/>
  <c r="H11" i="2"/>
  <c r="H17" i="2" s="1"/>
  <c r="H31" i="3" s="1"/>
  <c r="F17" i="2"/>
  <c r="F31" i="3" s="1"/>
  <c r="G26" i="1"/>
  <c r="D26" i="1"/>
  <c r="F26" i="1" s="1"/>
  <c r="H26" i="1" s="1"/>
  <c r="I26" i="1"/>
  <c r="E26" i="1"/>
  <c r="I13" i="4"/>
  <c r="H10" i="6"/>
  <c r="G60" i="4"/>
  <c r="F29" i="3" s="1"/>
  <c r="I38" i="4"/>
  <c r="H35" i="6"/>
  <c r="I42" i="4"/>
  <c r="H39" i="6"/>
  <c r="I46" i="4"/>
  <c r="H43" i="6"/>
  <c r="O45" i="1"/>
  <c r="P45" i="1" s="1"/>
  <c r="I36" i="4"/>
  <c r="H33" i="6"/>
  <c r="I39" i="4"/>
  <c r="H36" i="6"/>
  <c r="I43" i="4"/>
  <c r="H40" i="6"/>
  <c r="I47" i="4"/>
  <c r="H44" i="6"/>
  <c r="I50" i="4"/>
  <c r="H47" i="6"/>
  <c r="H19" i="1"/>
  <c r="I17" i="4"/>
  <c r="H14" i="6"/>
  <c r="I44" i="4"/>
  <c r="H41" i="6"/>
  <c r="I48" i="4"/>
  <c r="H45" i="6"/>
  <c r="F27" i="3"/>
  <c r="G25" i="1"/>
  <c r="D25" i="1"/>
  <c r="I25" i="1"/>
  <c r="E25" i="1"/>
  <c r="I40" i="4"/>
  <c r="H37" i="6"/>
  <c r="O42" i="1"/>
  <c r="P42" i="1" s="1"/>
  <c r="J24" i="1"/>
  <c r="I15" i="4"/>
  <c r="H12" i="6"/>
  <c r="I41" i="4"/>
  <c r="H38" i="6"/>
  <c r="I45" i="4"/>
  <c r="H42" i="6"/>
  <c r="I49" i="4"/>
  <c r="H46" i="6"/>
  <c r="D17" i="2"/>
  <c r="D31" i="3" s="1"/>
  <c r="H9" i="3"/>
  <c r="H27" i="3" s="1"/>
  <c r="M54" i="6"/>
  <c r="D27" i="3"/>
  <c r="J10" i="1"/>
  <c r="I24" i="1"/>
  <c r="I27" i="1"/>
  <c r="J27" i="1" s="1"/>
  <c r="D33" i="3" l="1"/>
  <c r="F33" i="3"/>
  <c r="I60" i="4"/>
  <c r="H29" i="3" s="1"/>
  <c r="H33" i="3" s="1"/>
  <c r="J47" i="6"/>
  <c r="M47" i="6"/>
  <c r="K47" i="6" s="1"/>
  <c r="J10" i="6"/>
  <c r="M10" i="6"/>
  <c r="K10" i="6" s="1"/>
  <c r="J12" i="6"/>
  <c r="M12" i="6"/>
  <c r="K12" i="6" s="1"/>
  <c r="M45" i="6"/>
  <c r="K45" i="6" s="1"/>
  <c r="J45" i="6"/>
  <c r="J14" i="6"/>
  <c r="M14" i="6"/>
  <c r="K14" i="6" s="1"/>
  <c r="M43" i="6"/>
  <c r="K43" i="6" s="1"/>
  <c r="J43" i="6"/>
  <c r="J35" i="6"/>
  <c r="M35" i="6"/>
  <c r="K35" i="6" s="1"/>
  <c r="J40" i="6"/>
  <c r="M40" i="6"/>
  <c r="K40" i="6" s="1"/>
  <c r="J33" i="6"/>
  <c r="M33" i="6"/>
  <c r="K33" i="6" s="1"/>
  <c r="O44" i="1"/>
  <c r="P44" i="1" s="1"/>
  <c r="J26" i="1"/>
  <c r="M42" i="6"/>
  <c r="K42" i="6" s="1"/>
  <c r="J42" i="6"/>
  <c r="J19" i="1"/>
  <c r="I23" i="1"/>
  <c r="G23" i="1"/>
  <c r="D23" i="1"/>
  <c r="E23" i="1"/>
  <c r="J37" i="6"/>
  <c r="M37" i="6"/>
  <c r="K37" i="6" s="1"/>
  <c r="F25" i="1"/>
  <c r="H25" i="1" s="1"/>
  <c r="M44" i="6"/>
  <c r="K44" i="6" s="1"/>
  <c r="J44" i="6"/>
  <c r="J36" i="6"/>
  <c r="M36" i="6"/>
  <c r="K36" i="6" s="1"/>
  <c r="J46" i="6"/>
  <c r="M46" i="6"/>
  <c r="K46" i="6" s="1"/>
  <c r="M38" i="6"/>
  <c r="K38" i="6" s="1"/>
  <c r="J38" i="6"/>
  <c r="M41" i="6"/>
  <c r="K41" i="6" s="1"/>
  <c r="J41" i="6"/>
  <c r="J39" i="6"/>
  <c r="M39" i="6"/>
  <c r="K39" i="6" s="1"/>
  <c r="D28" i="1" l="1"/>
  <c r="J28" i="1"/>
  <c r="E28" i="1"/>
  <c r="F28" i="1"/>
  <c r="G28" i="1"/>
  <c r="I28" i="1"/>
  <c r="F23" i="1"/>
  <c r="H23" i="1" s="1"/>
  <c r="J25" i="1"/>
  <c r="O43" i="1"/>
  <c r="P43" i="1" s="1"/>
  <c r="H28" i="1"/>
  <c r="J23" i="1" l="1"/>
  <c r="O41" i="1"/>
  <c r="P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Colleen Deaton</author>
  </authors>
  <commentList>
    <comment ref="C10" authorId="0" shapeId="0" xr:uid="{00000000-0006-0000-0200-000001000000}">
      <text>
        <r>
          <rPr>
            <b/>
            <sz val="12"/>
            <color indexed="10"/>
            <rFont val="Tahoma"/>
            <family val="2"/>
          </rPr>
          <t xml:space="preserve">  
 Federal Title XX funds can ONLY be   used for Single Audit engagements.</t>
        </r>
      </text>
    </comment>
    <comment ref="D33" authorId="0" shapeId="0" xr:uid="{00000000-0006-0000-0200-000002000000}">
      <text>
        <r>
          <rPr>
            <sz val="9"/>
            <color indexed="81"/>
            <rFont val="Tahoma"/>
            <family val="2"/>
          </rPr>
          <t xml:space="preserve">
                 </t>
        </r>
        <r>
          <rPr>
            <b/>
            <sz val="12"/>
            <color indexed="10"/>
            <rFont val="Tahoma"/>
            <family val="2"/>
          </rPr>
          <t xml:space="preserve">Ensure this is the correct DHS award total   
  Verify correct allocation totals for each funding stream.
                      i.e. Act 44 and Title XX    </t>
        </r>
        <r>
          <rPr>
            <b/>
            <sz val="12"/>
            <color indexed="81"/>
            <rFont val="Tahoma"/>
            <family val="2"/>
          </rPr>
          <t xml:space="preserve">                                    </t>
        </r>
      </text>
    </comment>
    <comment ref="H33" authorId="0" shapeId="0" xr:uid="{00000000-0006-0000-0200-000003000000}">
      <text>
        <r>
          <rPr>
            <sz val="9"/>
            <color indexed="81"/>
            <rFont val="Tahoma"/>
            <family val="2"/>
          </rPr>
          <t xml:space="preserve">
</t>
        </r>
        <r>
          <rPr>
            <b/>
            <sz val="12"/>
            <color indexed="10"/>
            <rFont val="Tahoma"/>
            <family val="2"/>
          </rPr>
          <t xml:space="preserve">Total Agency Budget </t>
        </r>
        <r>
          <rPr>
            <b/>
            <u/>
            <sz val="12"/>
            <color indexed="10"/>
            <rFont val="Tahoma"/>
            <family val="2"/>
          </rPr>
          <t xml:space="preserve">MUST
</t>
        </r>
        <r>
          <rPr>
            <b/>
            <sz val="12"/>
            <color indexed="10"/>
            <rFont val="Tahoma"/>
            <family val="2"/>
          </rPr>
          <t>agree to Total Center Budget on Total Center Budget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Colleen Deaton</author>
  </authors>
  <commentList>
    <comment ref="J7" authorId="0" shapeId="0" xr:uid="{00000000-0006-0000-0400-000001000000}">
      <text>
        <r>
          <rPr>
            <b/>
            <sz val="12"/>
            <color indexed="10"/>
            <rFont val="Tahoma"/>
            <family val="2"/>
          </rPr>
          <t xml:space="preserve">                 NOTE:</t>
        </r>
        <r>
          <rPr>
            <sz val="9"/>
            <color indexed="81"/>
            <rFont val="Tahoma"/>
            <family val="2"/>
          </rPr>
          <t xml:space="preserve">
</t>
        </r>
        <r>
          <rPr>
            <sz val="12"/>
            <color indexed="81"/>
            <rFont val="Tahoma"/>
            <family val="2"/>
          </rPr>
          <t xml:space="preserve"> PCAR allows for a 2% variance:   
Variances greater than 2% must be corrected     prrio to submission to PCAR. 
You will see </t>
        </r>
        <r>
          <rPr>
            <b/>
            <sz val="12"/>
            <color indexed="81"/>
            <rFont val="Tahoma"/>
            <family val="2"/>
          </rPr>
          <t>"ADJUST"</t>
        </r>
        <r>
          <rPr>
            <sz val="12"/>
            <color indexed="81"/>
            <rFont val="Tahoma"/>
            <family val="2"/>
          </rPr>
          <t xml:space="preserve"> in the </t>
        </r>
        <r>
          <rPr>
            <sz val="12"/>
            <color indexed="10"/>
            <rFont val="Tahoma"/>
            <family val="2"/>
          </rPr>
          <t>Results column</t>
        </r>
        <r>
          <rPr>
            <sz val="12"/>
            <color indexed="81"/>
            <rFont val="Tahoma"/>
            <family val="2"/>
          </rPr>
          <t xml:space="preserve">.
</t>
        </r>
      </text>
    </comment>
  </commentList>
</comments>
</file>

<file path=xl/sharedStrings.xml><?xml version="1.0" encoding="utf-8"?>
<sst xmlns="http://schemas.openxmlformats.org/spreadsheetml/2006/main" count="204" uniqueCount="122">
  <si>
    <t>Agency:</t>
  </si>
  <si>
    <t>Personnel</t>
  </si>
  <si>
    <t>Act 44</t>
  </si>
  <si>
    <t>Title XX</t>
  </si>
  <si>
    <t>Total</t>
  </si>
  <si>
    <t>PCAR</t>
  </si>
  <si>
    <t>Allocation</t>
  </si>
  <si>
    <t>Other</t>
  </si>
  <si>
    <t>SA</t>
  </si>
  <si>
    <t>Funds</t>
  </si>
  <si>
    <t>Budget</t>
  </si>
  <si>
    <t>Non</t>
  </si>
  <si>
    <t>Agency</t>
  </si>
  <si>
    <t>Benefits</t>
  </si>
  <si>
    <t>Total Personnel</t>
  </si>
  <si>
    <t>Total Benefits</t>
  </si>
  <si>
    <t>Health Insurance</t>
  </si>
  <si>
    <t>Workers Compensation</t>
  </si>
  <si>
    <t>Disability</t>
  </si>
  <si>
    <t>FICA</t>
  </si>
  <si>
    <t>Unemployment</t>
  </si>
  <si>
    <t>Life Insurance</t>
  </si>
  <si>
    <t>Operations</t>
  </si>
  <si>
    <t>Consultant Fees</t>
  </si>
  <si>
    <t>Office Supplies</t>
  </si>
  <si>
    <t>Printing &amp; Duplicating</t>
  </si>
  <si>
    <t>Telephone</t>
  </si>
  <si>
    <t>Postage</t>
  </si>
  <si>
    <t>Rent &amp; Maint. Of Space</t>
  </si>
  <si>
    <t>Utilities</t>
  </si>
  <si>
    <t>Rent &amp; Maint. Of Equip.</t>
  </si>
  <si>
    <t>Travel</t>
  </si>
  <si>
    <t>PR/Advertising</t>
  </si>
  <si>
    <t>Education/Library</t>
  </si>
  <si>
    <t>Dues/Memberships/Subs</t>
  </si>
  <si>
    <t>Insurance</t>
  </si>
  <si>
    <t>Staff Development</t>
  </si>
  <si>
    <t>Total Operations</t>
  </si>
  <si>
    <t>Total Agency Budget</t>
  </si>
  <si>
    <t>Merit Increases</t>
  </si>
  <si>
    <t>Non-SA Personnel</t>
  </si>
  <si>
    <t>Non-SA Benefits</t>
  </si>
  <si>
    <t>On-call Reimbursement</t>
  </si>
  <si>
    <t>Pension/Retirement</t>
  </si>
  <si>
    <t>County/ies:</t>
  </si>
  <si>
    <t>Survivors Restoring Their Lives</t>
  </si>
  <si>
    <t>Gwynedd</t>
  </si>
  <si>
    <t>PERCENT</t>
  </si>
  <si>
    <t>STAFF DETAIL FORM</t>
  </si>
  <si>
    <r>
      <t xml:space="preserve">The position titles must agree with the positions identified on the </t>
    </r>
    <r>
      <rPr>
        <b/>
        <sz val="11"/>
        <rFont val="Times New Roman"/>
        <family val="1"/>
      </rPr>
      <t>Personnel Budget form</t>
    </r>
    <r>
      <rPr>
        <sz val="11"/>
        <rFont val="Times New Roman"/>
        <family val="1"/>
      </rPr>
      <t xml:space="preserve">.  To determine the code for the identified employees/positions, determine the greatest number of hours performed in the areas identified in the Code Key (bottom of page) and assign a code accordingly.  </t>
    </r>
    <r>
      <rPr>
        <b/>
        <sz val="11"/>
        <rFont val="Times New Roman"/>
        <family val="1"/>
      </rPr>
      <t xml:space="preserve">(Include all staff positions, to include both SA and non-SA positions).  </t>
    </r>
  </si>
  <si>
    <t>Code</t>
  </si>
  <si>
    <t>Position</t>
  </si>
  <si>
    <t>Hours</t>
  </si>
  <si>
    <t>Per Week</t>
  </si>
  <si>
    <t xml:space="preserve">Total SA </t>
  </si>
  <si>
    <t>Hrs/Week</t>
  </si>
  <si>
    <r>
      <t>TOTAL HOURS:</t>
    </r>
    <r>
      <rPr>
        <sz val="12"/>
        <rFont val="Times New Roman"/>
        <family val="1"/>
      </rPr>
      <t xml:space="preserve">                       </t>
    </r>
  </si>
  <si>
    <t>Code:</t>
  </si>
  <si>
    <r>
      <t>2</t>
    </r>
    <r>
      <rPr>
        <b/>
        <sz val="7"/>
        <rFont val="Times New Roman"/>
        <family val="1"/>
      </rPr>
      <t xml:space="preserve">           </t>
    </r>
    <r>
      <rPr>
        <b/>
        <sz val="11"/>
        <rFont val="Times New Roman"/>
        <family val="1"/>
      </rPr>
      <t>Direct Services</t>
    </r>
  </si>
  <si>
    <r>
      <t>3</t>
    </r>
    <r>
      <rPr>
        <b/>
        <sz val="7"/>
        <rFont val="Times New Roman"/>
        <family val="1"/>
      </rPr>
      <t xml:space="preserve">           </t>
    </r>
    <r>
      <rPr>
        <b/>
        <sz val="11"/>
        <rFont val="Times New Roman"/>
        <family val="1"/>
      </rPr>
      <t>Support including Clerical/Fiscal</t>
    </r>
  </si>
  <si>
    <r>
      <t>4</t>
    </r>
    <r>
      <rPr>
        <b/>
        <sz val="7"/>
        <rFont val="Times New Roman"/>
        <family val="1"/>
      </rPr>
      <t xml:space="preserve">           </t>
    </r>
    <r>
      <rPr>
        <b/>
        <sz val="11"/>
        <rFont val="Times New Roman"/>
        <family val="1"/>
      </rPr>
      <t>Prevention</t>
    </r>
  </si>
  <si>
    <r>
      <t>5</t>
    </r>
    <r>
      <rPr>
        <b/>
        <sz val="7"/>
        <rFont val="Times New Roman"/>
        <family val="1"/>
      </rPr>
      <t xml:space="preserve">           </t>
    </r>
    <r>
      <rPr>
        <b/>
        <sz val="11"/>
        <rFont val="Times New Roman"/>
        <family val="1"/>
      </rPr>
      <t>Training and Volunteer Coordinating</t>
    </r>
  </si>
  <si>
    <t>.</t>
  </si>
  <si>
    <t>Name/Length of Employment</t>
  </si>
  <si>
    <r>
      <t xml:space="preserve">      6       Other</t>
    </r>
    <r>
      <rPr>
        <sz val="11"/>
        <rFont val="Times New Roman"/>
        <family val="1"/>
      </rPr>
      <t xml:space="preserve">    </t>
    </r>
  </si>
  <si>
    <t xml:space="preserve">      1        Administrative/Management</t>
  </si>
  <si>
    <t>Executive Director</t>
  </si>
  <si>
    <t>Legal Advocate</t>
  </si>
  <si>
    <t>Deputy Director</t>
  </si>
  <si>
    <t>Counselor</t>
  </si>
  <si>
    <t>Percent</t>
  </si>
  <si>
    <t>Averages</t>
  </si>
  <si>
    <t>Prevention Educator</t>
  </si>
  <si>
    <t>Center   Survivors Restorling Their Lives</t>
  </si>
  <si>
    <t xml:space="preserve">       County(ies) Served:  Gwynedd</t>
  </si>
  <si>
    <t>Bronwyn Evans - Counselor</t>
  </si>
  <si>
    <t>Dierdre Morgan - Legal Advocate</t>
  </si>
  <si>
    <t>Morgana Powell - Executive Director</t>
  </si>
  <si>
    <t>Nerys Madox - Deputy Director</t>
  </si>
  <si>
    <t>Owain Thomas - Prevention Education</t>
  </si>
  <si>
    <t>% of Wages Funded by SA from Budget</t>
  </si>
  <si>
    <t>% of Time to SA from Staff Detail Form</t>
  </si>
  <si>
    <t xml:space="preserve">Total SA Hours </t>
  </si>
  <si>
    <t>Center:</t>
  </si>
  <si>
    <t>Length of Service</t>
  </si>
  <si>
    <t>County(ies) Served:</t>
  </si>
  <si>
    <t>Hours per Week</t>
  </si>
  <si>
    <t>Variance</t>
  </si>
  <si>
    <t>Yellow colums must agree within 2% points</t>
  </si>
  <si>
    <t>Personnel Position Title</t>
  </si>
  <si>
    <t>Personnel Name (First and Last)</t>
  </si>
  <si>
    <t>Position Title</t>
  </si>
  <si>
    <t>Personnel Name</t>
  </si>
  <si>
    <t xml:space="preserve">  2         Direct Services</t>
  </si>
  <si>
    <t xml:space="preserve">  3         Support including Clerical/Fiscal</t>
  </si>
  <si>
    <t xml:space="preserve">  5         Training and Volunteer Coordinating</t>
  </si>
  <si>
    <t>Audit Fees</t>
  </si>
  <si>
    <t>PENNSYLVANIA COALITION AGAINST RAPE</t>
  </si>
  <si>
    <t>BUDGET EXPLANATIONS</t>
  </si>
  <si>
    <t>This page is not a required part of the Application.  You only need to complete this page if necessary.</t>
  </si>
  <si>
    <t>FY 2021-2022</t>
  </si>
  <si>
    <t>REQUIRED</t>
  </si>
  <si>
    <t>NOTE - Explanation required if Total PCAR Benefits Allocation exceeds 35% of PCAR Personnel Allocation.</t>
  </si>
  <si>
    <t>EXPLANATION:</t>
  </si>
  <si>
    <r>
      <rPr>
        <b/>
        <sz val="10"/>
        <color rgb="FFFF0000"/>
        <rFont val="Arial"/>
        <family val="2"/>
      </rPr>
      <t>NOTE:</t>
    </r>
    <r>
      <rPr>
        <b/>
        <sz val="10"/>
        <rFont val="Arial"/>
        <family val="2"/>
      </rPr>
      <t xml:space="preserve">  Please use this page to describe:  
 </t>
    </r>
  </si>
  <si>
    <t>REQUIRED: Enter Whole Numbers ONLY - No Decimal Places</t>
  </si>
  <si>
    <r>
      <rPr>
        <b/>
        <sz val="10"/>
        <color rgb="FFFF0000"/>
        <rFont val="Arial"/>
        <family val="2"/>
      </rPr>
      <t>PCAR Benefits allocation greater than 35% of PCAR Salaries:</t>
    </r>
    <r>
      <rPr>
        <sz val="10"/>
        <rFont val="Arial"/>
        <family val="2"/>
      </rPr>
      <t xml:space="preserve">
PCAR Benefits percentage is higher than 35% (total PCAR Benefits divided by total PCAR Salaries). (</t>
    </r>
    <r>
      <rPr>
        <b/>
        <sz val="10"/>
        <rFont val="Arial"/>
        <family val="2"/>
      </rPr>
      <t xml:space="preserve">Provide an explanation below) </t>
    </r>
  </si>
  <si>
    <t>FY 2022-2023</t>
  </si>
  <si>
    <r>
      <rPr>
        <b/>
        <sz val="12"/>
        <color indexed="10"/>
        <rFont val="Arial"/>
        <family val="2"/>
      </rPr>
      <t>[ If NO Degree or License held: Indicate NONE or N/A ]</t>
    </r>
    <r>
      <rPr>
        <b/>
        <sz val="11"/>
        <rFont val="Arial"/>
        <family val="2"/>
      </rPr>
      <t xml:space="preserve">
Degree &amp; Licenses Held</t>
    </r>
  </si>
  <si>
    <r>
      <t xml:space="preserve">  1         Administrative/Management</t>
    </r>
    <r>
      <rPr>
        <sz val="12"/>
        <rFont val="Arial"/>
        <family val="2"/>
      </rPr>
      <t xml:space="preserve">   </t>
    </r>
  </si>
  <si>
    <r>
      <t xml:space="preserve">  4         Prevention</t>
    </r>
    <r>
      <rPr>
        <sz val="12"/>
        <rFont val="Arial"/>
        <family val="2"/>
      </rPr>
      <t xml:space="preserve"> </t>
    </r>
  </si>
  <si>
    <r>
      <t xml:space="preserve">  6         Other</t>
    </r>
    <r>
      <rPr>
        <sz val="12"/>
        <rFont val="Arial"/>
        <family val="2"/>
      </rPr>
      <t xml:space="preserve">    </t>
    </r>
  </si>
  <si>
    <r>
      <t>TOTAL HOURS:</t>
    </r>
    <r>
      <rPr>
        <sz val="12"/>
        <rFont val="Arial"/>
        <family val="2"/>
      </rPr>
      <t xml:space="preserve">                       </t>
    </r>
  </si>
  <si>
    <t xml:space="preserve">To determine the code for the identified employees/positions, determine the greatest number of hours performed in the areas identified in the Code Key (bottom of page) and assign a code accordingly.  </t>
  </si>
  <si>
    <t>RESULT</t>
  </si>
  <si>
    <t>VARIANCE</t>
  </si>
  <si>
    <t>County(ies):</t>
  </si>
  <si>
    <t>Pennsylvania Coalition Against Rape Budget 2022-2023</t>
  </si>
  <si>
    <t xml:space="preserve">Total PCAR Non-fundable Operational Expenses
</t>
  </si>
  <si>
    <t>Report Lobbying, Fundraising, Equipment Purchases &gt; $500</t>
  </si>
  <si>
    <r>
      <rPr>
        <b/>
        <sz val="10"/>
        <color rgb="FFFF0000"/>
        <rFont val="Arial"/>
        <family val="2"/>
      </rPr>
      <t>Job Duties:</t>
    </r>
    <r>
      <rPr>
        <sz val="10"/>
        <rFont val="Arial"/>
        <family val="2"/>
      </rPr>
      <t xml:space="preserve">
Job duties of any SA Personnel listed on the Personnel Page of the budget with position titles that are not distinctly SA related. 
i.e. Shelter Counselor, DV Counselor, Development Director, etc.</t>
    </r>
    <r>
      <rPr>
        <b/>
        <sz val="10"/>
        <rFont val="Arial"/>
        <family val="2"/>
      </rPr>
      <t xml:space="preserve"> (Provide an explanation below)</t>
    </r>
  </si>
  <si>
    <r>
      <rPr>
        <b/>
        <sz val="10"/>
        <color rgb="FFFF0000"/>
        <rFont val="Arial"/>
        <family val="2"/>
      </rPr>
      <t>Rent Allocation:</t>
    </r>
    <r>
      <rPr>
        <sz val="10"/>
        <rFont val="Arial"/>
        <family val="2"/>
      </rPr>
      <t xml:space="preserve">
Total PCAR Rent allocation is high in comparison to Total PCAR Salaries (total PCAR Rent divided by total PCAR salaries). i.e. Total PCAR Rent allocation = 80% of Total Agency Rent Budget and only 10% of PCAR Salaries make up the Total  Agency Personnel budget. (</t>
    </r>
    <r>
      <rPr>
        <b/>
        <sz val="10"/>
        <rFont val="Arial"/>
        <family val="2"/>
      </rPr>
      <t xml:space="preserve">Provide an explanation below)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</si>
</sst>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_);[Red]\(0\)"/>
  </numFmts>
  <fonts count="35" x14ac:knownFonts="1">
    <font>
      <sz val="10"/>
      <name val="Arial"/>
    </font>
    <font>
      <sz val="10"/>
      <name val="Arial"/>
    </font>
    <font>
      <sz val="12"/>
      <name val="Arial"/>
      <family val="2"/>
    </font>
    <font>
      <b/>
      <sz val="12"/>
      <name val="Arial"/>
      <family val="2"/>
    </font>
    <font>
      <sz val="12"/>
      <name val="Arial"/>
      <family val="2"/>
    </font>
    <font>
      <b/>
      <sz val="12"/>
      <name val="Times New Roman"/>
      <family val="1"/>
    </font>
    <font>
      <sz val="12"/>
      <name val="Times New Roman"/>
      <family val="1"/>
    </font>
    <font>
      <b/>
      <sz val="14"/>
      <name val="Times New Roman"/>
      <family val="1"/>
    </font>
    <font>
      <b/>
      <sz val="8"/>
      <name val="Times New Roman"/>
      <family val="1"/>
    </font>
    <font>
      <sz val="11"/>
      <name val="Times New Roman"/>
      <family val="1"/>
    </font>
    <font>
      <b/>
      <sz val="11"/>
      <name val="Times New Roman"/>
      <family val="1"/>
    </font>
    <font>
      <b/>
      <sz val="7"/>
      <name val="Times New Roman"/>
      <family val="1"/>
    </font>
    <font>
      <b/>
      <sz val="10"/>
      <name val="Arial"/>
      <family val="2"/>
    </font>
    <font>
      <b/>
      <sz val="12"/>
      <color indexed="9"/>
      <name val="Arial"/>
      <family val="2"/>
    </font>
    <font>
      <sz val="12"/>
      <color indexed="9"/>
      <name val="Arial"/>
      <family val="2"/>
    </font>
    <font>
      <sz val="8"/>
      <name val="Arial"/>
      <family val="2"/>
    </font>
    <font>
      <sz val="10"/>
      <color indexed="9"/>
      <name val="Arial"/>
      <family val="2"/>
    </font>
    <font>
      <i/>
      <sz val="12"/>
      <name val="Arial"/>
      <family val="2"/>
    </font>
    <font>
      <i/>
      <sz val="10"/>
      <name val="Arial"/>
      <family val="2"/>
    </font>
    <font>
      <sz val="14"/>
      <name val="Arial"/>
      <family val="2"/>
    </font>
    <font>
      <sz val="14"/>
      <color indexed="9"/>
      <name val="Arial"/>
      <family val="2"/>
    </font>
    <font>
      <b/>
      <sz val="14"/>
      <name val="Arial"/>
      <family val="2"/>
    </font>
    <font>
      <sz val="10"/>
      <name val="Arial"/>
      <family val="2"/>
    </font>
    <font>
      <b/>
      <sz val="12"/>
      <color rgb="FFFF0000"/>
      <name val="Arial"/>
      <family val="2"/>
    </font>
    <font>
      <b/>
      <sz val="10"/>
      <color rgb="FFFF0000"/>
      <name val="Arial"/>
      <family val="2"/>
    </font>
    <font>
      <b/>
      <sz val="14"/>
      <color rgb="FFFF0000"/>
      <name val="Arial"/>
      <family val="2"/>
    </font>
    <font>
      <b/>
      <sz val="12"/>
      <color indexed="10"/>
      <name val="Arial"/>
      <family val="2"/>
    </font>
    <font>
      <sz val="9"/>
      <color indexed="81"/>
      <name val="Tahoma"/>
      <family val="2"/>
    </font>
    <font>
      <b/>
      <sz val="11"/>
      <name val="Arial"/>
      <family val="2"/>
    </font>
    <font>
      <sz val="11"/>
      <name val="Arial"/>
      <family val="2"/>
    </font>
    <font>
      <b/>
      <sz val="12"/>
      <color indexed="10"/>
      <name val="Tahoma"/>
      <family val="2"/>
    </font>
    <font>
      <b/>
      <sz val="12"/>
      <color indexed="81"/>
      <name val="Tahoma"/>
      <family val="2"/>
    </font>
    <font>
      <sz val="12"/>
      <color indexed="81"/>
      <name val="Tahoma"/>
      <family val="2"/>
    </font>
    <font>
      <sz val="12"/>
      <color indexed="10"/>
      <name val="Tahoma"/>
      <family val="2"/>
    </font>
    <font>
      <b/>
      <u/>
      <sz val="12"/>
      <color indexed="10"/>
      <name val="Tahoma"/>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42"/>
        <bgColor indexed="64"/>
      </patternFill>
    </fill>
    <fill>
      <patternFill patternType="solid">
        <fgColor indexed="23"/>
        <bgColor indexed="64"/>
      </patternFill>
    </fill>
    <fill>
      <patternFill patternType="solid">
        <fgColor indexed="43"/>
        <bgColor indexed="64"/>
      </patternFill>
    </fill>
    <fill>
      <patternFill patternType="solid">
        <fgColor indexed="1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17">
    <xf numFmtId="0" fontId="0" fillId="0" borderId="0" xfId="0"/>
    <xf numFmtId="0" fontId="2" fillId="0" borderId="0" xfId="0" applyFont="1"/>
    <xf numFmtId="0" fontId="2" fillId="2" borderId="0" xfId="0" applyFont="1" applyFill="1"/>
    <xf numFmtId="0" fontId="3" fillId="0" borderId="0" xfId="0" applyFont="1"/>
    <xf numFmtId="164" fontId="2" fillId="0" borderId="0" xfId="1" applyNumberFormat="1" applyFont="1"/>
    <xf numFmtId="0" fontId="2" fillId="0" borderId="1" xfId="0" applyFont="1" applyBorder="1" applyProtection="1">
      <protection locked="0"/>
    </xf>
    <xf numFmtId="0" fontId="2" fillId="0" borderId="0" xfId="0" applyFont="1" applyBorder="1"/>
    <xf numFmtId="164" fontId="2" fillId="0" borderId="0" xfId="1" applyNumberFormat="1" applyFont="1" applyBorder="1"/>
    <xf numFmtId="164" fontId="2" fillId="2" borderId="0" xfId="1" applyNumberFormat="1" applyFont="1" applyFill="1"/>
    <xf numFmtId="0" fontId="2" fillId="2" borderId="0" xfId="0" applyFont="1" applyFill="1" applyBorder="1" applyAlignment="1">
      <alignment horizontal="center"/>
    </xf>
    <xf numFmtId="0" fontId="0" fillId="0" borderId="0" xfId="0" applyBorder="1" applyAlignment="1" applyProtection="1">
      <protection locked="0"/>
    </xf>
    <xf numFmtId="164" fontId="2" fillId="2" borderId="0" xfId="1" applyNumberFormat="1" applyFont="1" applyFill="1" applyBorder="1" applyAlignment="1" applyProtection="1">
      <protection locked="0"/>
    </xf>
    <xf numFmtId="164" fontId="0" fillId="0" borderId="0" xfId="1" applyNumberFormat="1" applyFont="1" applyBorder="1" applyAlignment="1" applyProtection="1">
      <protection locked="0"/>
    </xf>
    <xf numFmtId="164" fontId="2" fillId="2" borderId="0" xfId="1" applyNumberFormat="1" applyFont="1" applyFill="1" applyBorder="1" applyAlignment="1">
      <alignment horizontal="center"/>
    </xf>
    <xf numFmtId="164" fontId="2" fillId="0" borderId="1" xfId="1" applyNumberFormat="1" applyFont="1" applyBorder="1" applyProtection="1"/>
    <xf numFmtId="164" fontId="3" fillId="2" borderId="2" xfId="1" applyNumberFormat="1" applyFont="1" applyFill="1" applyBorder="1" applyProtection="1"/>
    <xf numFmtId="164" fontId="3" fillId="0" borderId="0" xfId="1" applyNumberFormat="1" applyFont="1" applyProtection="1"/>
    <xf numFmtId="164" fontId="3" fillId="2" borderId="3" xfId="1" applyNumberFormat="1" applyFont="1" applyFill="1" applyBorder="1" applyAlignment="1" applyProtection="1">
      <alignment horizontal="center"/>
    </xf>
    <xf numFmtId="164" fontId="3" fillId="2" borderId="4" xfId="1" applyNumberFormat="1" applyFont="1" applyFill="1" applyBorder="1" applyProtection="1"/>
    <xf numFmtId="164" fontId="3" fillId="2" borderId="4" xfId="1" applyNumberFormat="1" applyFont="1" applyFill="1" applyBorder="1" applyAlignment="1" applyProtection="1">
      <alignment horizontal="center"/>
    </xf>
    <xf numFmtId="164" fontId="3" fillId="0" borderId="0" xfId="1" applyNumberFormat="1" applyFont="1" applyBorder="1" applyProtection="1"/>
    <xf numFmtId="164" fontId="2" fillId="0" borderId="1" xfId="1" applyNumberFormat="1" applyFont="1" applyBorder="1" applyAlignment="1" applyProtection="1">
      <alignment shrinkToFit="1"/>
    </xf>
    <xf numFmtId="164" fontId="3" fillId="0" borderId="1" xfId="1" applyNumberFormat="1" applyFont="1" applyBorder="1" applyAlignment="1" applyProtection="1">
      <alignment horizontal="center" shrinkToFit="1"/>
    </xf>
    <xf numFmtId="164" fontId="3" fillId="0" borderId="1" xfId="1" applyNumberFormat="1" applyFont="1" applyBorder="1" applyAlignment="1" applyProtection="1">
      <alignment horizontal="center"/>
    </xf>
    <xf numFmtId="164" fontId="2" fillId="0" borderId="0" xfId="1" applyNumberFormat="1" applyFont="1" applyProtection="1"/>
    <xf numFmtId="0" fontId="3" fillId="2" borderId="4" xfId="0" applyFont="1" applyFill="1" applyBorder="1" applyAlignment="1" applyProtection="1">
      <alignment horizontal="center"/>
    </xf>
    <xf numFmtId="3" fontId="2" fillId="0" borderId="1" xfId="1" applyNumberFormat="1" applyFont="1" applyBorder="1" applyAlignment="1" applyProtection="1">
      <alignment shrinkToFit="1"/>
    </xf>
    <xf numFmtId="3" fontId="2" fillId="3" borderId="1" xfId="1" applyNumberFormat="1" applyFont="1" applyFill="1" applyBorder="1" applyAlignment="1" applyProtection="1">
      <alignment shrinkToFit="1"/>
    </xf>
    <xf numFmtId="3" fontId="2" fillId="0" borderId="4" xfId="1" applyNumberFormat="1" applyFont="1" applyBorder="1" applyAlignment="1" applyProtection="1">
      <alignment shrinkToFit="1"/>
    </xf>
    <xf numFmtId="0" fontId="2" fillId="4" borderId="0" xfId="0" applyFont="1" applyFill="1" applyBorder="1" applyProtection="1">
      <protection locked="0"/>
    </xf>
    <xf numFmtId="0" fontId="2" fillId="0" borderId="0" xfId="0" applyFont="1" applyFill="1" applyBorder="1"/>
    <xf numFmtId="3" fontId="2" fillId="5" borderId="1" xfId="1" applyNumberFormat="1" applyFont="1" applyFill="1" applyBorder="1" applyAlignment="1" applyProtection="1">
      <alignment shrinkToFit="1"/>
      <protection locked="0"/>
    </xf>
    <xf numFmtId="0" fontId="3" fillId="5" borderId="0" xfId="0" applyFont="1" applyFill="1" applyBorder="1" applyAlignment="1" applyProtection="1">
      <protection locked="0"/>
    </xf>
    <xf numFmtId="0" fontId="12" fillId="5" borderId="0" xfId="0" applyFont="1" applyFill="1" applyBorder="1" applyAlignment="1" applyProtection="1">
      <protection locked="0"/>
    </xf>
    <xf numFmtId="0" fontId="2" fillId="5" borderId="1" xfId="0" applyFont="1" applyFill="1" applyBorder="1" applyProtection="1">
      <protection locked="0"/>
    </xf>
    <xf numFmtId="0" fontId="2" fillId="2" borderId="0" xfId="0" applyFont="1" applyFill="1" applyBorder="1" applyAlignment="1" applyProtection="1">
      <protection locked="0"/>
    </xf>
    <xf numFmtId="0" fontId="3" fillId="2" borderId="3" xfId="0" applyFont="1" applyFill="1" applyBorder="1" applyAlignment="1">
      <alignment horizontal="center"/>
    </xf>
    <xf numFmtId="0" fontId="3" fillId="2" borderId="4" xfId="0" applyFont="1" applyFill="1" applyBorder="1"/>
    <xf numFmtId="0" fontId="3" fillId="2" borderId="4" xfId="0" applyFont="1" applyFill="1" applyBorder="1" applyAlignment="1">
      <alignment horizontal="center"/>
    </xf>
    <xf numFmtId="0" fontId="3" fillId="0" borderId="1" xfId="0" applyFont="1" applyBorder="1"/>
    <xf numFmtId="0" fontId="3" fillId="0" borderId="1" xfId="0" applyFont="1" applyBorder="1" applyAlignment="1">
      <alignment shrinkToFit="1"/>
    </xf>
    <xf numFmtId="3" fontId="2" fillId="3" borderId="5" xfId="1" applyNumberFormat="1" applyFont="1" applyFill="1" applyBorder="1" applyAlignment="1" applyProtection="1">
      <alignment shrinkToFit="1"/>
    </xf>
    <xf numFmtId="3" fontId="2" fillId="3" borderId="6" xfId="1" applyNumberFormat="1" applyFont="1" applyFill="1" applyBorder="1" applyAlignment="1" applyProtection="1">
      <alignment shrinkToFit="1"/>
    </xf>
    <xf numFmtId="0" fontId="3" fillId="0" borderId="1" xfId="0" applyFont="1" applyBorder="1" applyAlignment="1">
      <alignment horizontal="left"/>
    </xf>
    <xf numFmtId="0" fontId="0" fillId="0" borderId="0" xfId="0" applyAlignment="1">
      <alignment horizontal="center" vertical="center" wrapText="1"/>
    </xf>
    <xf numFmtId="0" fontId="7" fillId="0" borderId="0" xfId="0" applyFont="1" applyAlignment="1">
      <alignment horizontal="center"/>
    </xf>
    <xf numFmtId="0" fontId="5" fillId="0" borderId="0" xfId="0" applyFont="1"/>
    <xf numFmtId="0" fontId="10" fillId="0" borderId="0" xfId="0" applyFont="1" applyAlignment="1">
      <alignment horizontal="left" indent="6"/>
    </xf>
    <xf numFmtId="0" fontId="5" fillId="0" borderId="0" xfId="0" applyFont="1" applyAlignment="1">
      <alignment horizontal="center" wrapText="1"/>
    </xf>
    <xf numFmtId="164" fontId="0" fillId="0" borderId="0" xfId="1" applyNumberFormat="1" applyFont="1" applyAlignment="1">
      <alignment horizontal="left"/>
    </xf>
    <xf numFmtId="164" fontId="16" fillId="0" borderId="0" xfId="1" applyNumberFormat="1" applyFont="1"/>
    <xf numFmtId="164" fontId="2" fillId="0" borderId="0" xfId="1" applyNumberFormat="1" applyFont="1" applyFill="1"/>
    <xf numFmtId="0" fontId="10" fillId="6" borderId="1" xfId="0" applyFont="1" applyFill="1" applyBorder="1" applyAlignment="1">
      <alignment horizontal="center" wrapText="1"/>
    </xf>
    <xf numFmtId="164" fontId="0" fillId="6" borderId="0" xfId="1" applyNumberFormat="1" applyFont="1" applyFill="1" applyAlignment="1">
      <alignment horizontal="left"/>
    </xf>
    <xf numFmtId="0" fontId="2" fillId="0" borderId="0" xfId="0" applyFont="1" applyFill="1"/>
    <xf numFmtId="0" fontId="3" fillId="0" borderId="0" xfId="0" applyFont="1" applyFill="1" applyProtection="1"/>
    <xf numFmtId="0" fontId="13" fillId="0" borderId="0" xfId="0" applyFont="1" applyFill="1" applyProtection="1"/>
    <xf numFmtId="164" fontId="14" fillId="0" borderId="0" xfId="1" applyNumberFormat="1" applyFont="1" applyFill="1"/>
    <xf numFmtId="0" fontId="2" fillId="0" borderId="0" xfId="0" applyFont="1" applyFill="1" applyProtection="1"/>
    <xf numFmtId="164" fontId="2" fillId="0" borderId="0" xfId="1" applyNumberFormat="1" applyFont="1" applyFill="1" applyProtection="1"/>
    <xf numFmtId="164" fontId="14" fillId="0" borderId="0" xfId="1" applyNumberFormat="1" applyFont="1" applyFill="1" applyProtection="1"/>
    <xf numFmtId="0" fontId="2" fillId="7" borderId="10" xfId="0" applyFont="1" applyFill="1" applyBorder="1" applyAlignment="1" applyProtection="1">
      <protection locked="0"/>
    </xf>
    <xf numFmtId="0" fontId="0" fillId="7" borderId="10" xfId="0" applyFill="1" applyBorder="1" applyAlignment="1" applyProtection="1">
      <protection locked="0"/>
    </xf>
    <xf numFmtId="3" fontId="2" fillId="7" borderId="1" xfId="1" applyNumberFormat="1" applyFont="1" applyFill="1" applyBorder="1" applyAlignment="1" applyProtection="1">
      <alignment shrinkToFit="1"/>
      <protection locked="0"/>
    </xf>
    <xf numFmtId="3" fontId="2" fillId="7" borderId="2" xfId="1" applyNumberFormat="1" applyFont="1" applyFill="1" applyBorder="1" applyAlignment="1" applyProtection="1">
      <alignment shrinkToFit="1"/>
      <protection locked="0"/>
    </xf>
    <xf numFmtId="0" fontId="10" fillId="6" borderId="1" xfId="0" applyFont="1" applyFill="1" applyBorder="1" applyAlignment="1" applyProtection="1">
      <alignment horizontal="center" wrapText="1"/>
      <protection locked="0"/>
    </xf>
    <xf numFmtId="165" fontId="0" fillId="0" borderId="0" xfId="0" applyNumberFormat="1" applyAlignment="1">
      <alignment horizontal="center" vertical="center" wrapText="1"/>
    </xf>
    <xf numFmtId="0" fontId="2" fillId="0" borderId="0" xfId="0" applyFont="1" applyAlignment="1">
      <alignment horizontal="center"/>
    </xf>
    <xf numFmtId="164" fontId="2" fillId="0" borderId="0" xfId="1" applyNumberFormat="1" applyFont="1" applyAlignment="1">
      <alignment horizontal="center"/>
    </xf>
    <xf numFmtId="0" fontId="17" fillId="0" borderId="15" xfId="0" applyFont="1" applyFill="1" applyBorder="1" applyAlignment="1">
      <alignment horizontal="center"/>
    </xf>
    <xf numFmtId="43" fontId="17" fillId="0" borderId="0" xfId="1" applyFont="1" applyFill="1" applyBorder="1" applyAlignment="1" applyProtection="1">
      <protection locked="0"/>
    </xf>
    <xf numFmtId="43" fontId="18" fillId="0" borderId="0" xfId="1" applyFont="1" applyFill="1" applyBorder="1" applyAlignment="1" applyProtection="1">
      <protection locked="0"/>
    </xf>
    <xf numFmtId="43" fontId="18" fillId="0" borderId="9" xfId="1" applyFont="1" applyFill="1" applyBorder="1" applyAlignment="1" applyProtection="1">
      <protection locked="0"/>
    </xf>
    <xf numFmtId="0" fontId="17" fillId="0" borderId="15" xfId="0" applyFont="1" applyFill="1" applyBorder="1"/>
    <xf numFmtId="164" fontId="17" fillId="0" borderId="0" xfId="1" applyNumberFormat="1" applyFont="1" applyFill="1" applyBorder="1"/>
    <xf numFmtId="164" fontId="17" fillId="0" borderId="9" xfId="1" applyNumberFormat="1" applyFont="1" applyFill="1" applyBorder="1"/>
    <xf numFmtId="0" fontId="17" fillId="0" borderId="24" xfId="0" applyFont="1" applyFill="1" applyBorder="1"/>
    <xf numFmtId="164" fontId="17" fillId="0" borderId="10" xfId="1" applyNumberFormat="1" applyFont="1" applyFill="1" applyBorder="1"/>
    <xf numFmtId="164" fontId="17" fillId="0" borderId="8" xfId="1" applyNumberFormat="1" applyFont="1" applyFill="1" applyBorder="1"/>
    <xf numFmtId="0" fontId="2" fillId="5" borderId="14" xfId="0" applyFont="1" applyFill="1" applyBorder="1" applyProtection="1">
      <protection locked="0"/>
    </xf>
    <xf numFmtId="0" fontId="2" fillId="5" borderId="25" xfId="0" applyFont="1" applyFill="1" applyBorder="1" applyProtection="1">
      <protection locked="0"/>
    </xf>
    <xf numFmtId="0" fontId="2" fillId="5" borderId="26" xfId="0" applyFont="1" applyFill="1" applyBorder="1" applyProtection="1">
      <protection locked="0"/>
    </xf>
    <xf numFmtId="0" fontId="2" fillId="0" borderId="0"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5" borderId="15" xfId="0" applyFont="1" applyFill="1" applyBorder="1" applyProtection="1">
      <protection locked="0"/>
    </xf>
    <xf numFmtId="0" fontId="2" fillId="5" borderId="0" xfId="0" applyFont="1" applyFill="1" applyBorder="1" applyAlignment="1" applyProtection="1">
      <alignment horizontal="center"/>
      <protection locked="0"/>
    </xf>
    <xf numFmtId="0" fontId="2" fillId="5" borderId="9" xfId="0" applyFont="1" applyFill="1" applyBorder="1" applyProtection="1">
      <protection locked="0"/>
    </xf>
    <xf numFmtId="0" fontId="2" fillId="0" borderId="0" xfId="0" applyFont="1" applyBorder="1" applyAlignment="1" applyProtection="1">
      <alignment horizontal="center"/>
      <protection locked="0"/>
    </xf>
    <xf numFmtId="0" fontId="2" fillId="5" borderId="0" xfId="0" applyFont="1" applyFill="1" applyBorder="1" applyProtection="1">
      <protection locked="0"/>
    </xf>
    <xf numFmtId="0" fontId="3" fillId="5" borderId="0" xfId="0" applyFont="1" applyFill="1" applyBorder="1" applyProtection="1">
      <protection locked="0"/>
    </xf>
    <xf numFmtId="0" fontId="3" fillId="5" borderId="15" xfId="0" applyFont="1" applyFill="1" applyBorder="1" applyProtection="1">
      <protection locked="0"/>
    </xf>
    <xf numFmtId="0" fontId="3" fillId="5" borderId="2" xfId="0" applyFont="1" applyFill="1" applyBorder="1" applyProtection="1">
      <protection locked="0"/>
    </xf>
    <xf numFmtId="0" fontId="3" fillId="5" borderId="2" xfId="0" applyFont="1" applyFill="1" applyBorder="1" applyAlignment="1" applyProtection="1">
      <alignment horizontal="center"/>
      <protection locked="0"/>
    </xf>
    <xf numFmtId="0" fontId="3" fillId="5" borderId="9" xfId="0" applyFont="1" applyFill="1" applyBorder="1" applyProtection="1">
      <protection locked="0"/>
    </xf>
    <xf numFmtId="0" fontId="3" fillId="0" borderId="0" xfId="0" applyFont="1" applyBorder="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5" borderId="3" xfId="0" applyFont="1" applyFill="1" applyBorder="1" applyAlignment="1" applyProtection="1">
      <alignment horizontal="center"/>
      <protection locked="0"/>
    </xf>
    <xf numFmtId="0" fontId="3" fillId="5" borderId="4" xfId="0" applyFont="1" applyFill="1" applyBorder="1" applyProtection="1">
      <protection locked="0"/>
    </xf>
    <xf numFmtId="0" fontId="3" fillId="5" borderId="4" xfId="0" applyFont="1" applyFill="1" applyBorder="1" applyAlignment="1" applyProtection="1">
      <alignment horizontal="center"/>
      <protection locked="0"/>
    </xf>
    <xf numFmtId="38" fontId="4" fillId="5" borderId="1" xfId="0" applyNumberFormat="1" applyFont="1" applyFill="1" applyBorder="1" applyProtection="1">
      <protection locked="0"/>
    </xf>
    <xf numFmtId="3" fontId="4" fillId="5" borderId="1" xfId="1" applyNumberFormat="1" applyFont="1" applyFill="1" applyBorder="1" applyAlignment="1" applyProtection="1">
      <alignment shrinkToFit="1"/>
      <protection locked="0"/>
    </xf>
    <xf numFmtId="164" fontId="2" fillId="5" borderId="9" xfId="1" applyNumberFormat="1" applyFont="1" applyFill="1" applyBorder="1" applyProtection="1">
      <protection locked="0"/>
    </xf>
    <xf numFmtId="164" fontId="2" fillId="0" borderId="0" xfId="1" applyNumberFormat="1" applyFont="1" applyBorder="1" applyProtection="1">
      <protection locked="0"/>
    </xf>
    <xf numFmtId="164" fontId="2" fillId="0" borderId="0" xfId="1" applyNumberFormat="1" applyFont="1" applyProtection="1">
      <protection locked="0"/>
    </xf>
    <xf numFmtId="164" fontId="2" fillId="0" borderId="0" xfId="1" applyNumberFormat="1" applyFont="1" applyAlignment="1" applyProtection="1">
      <alignment horizontal="center"/>
      <protection locked="0"/>
    </xf>
    <xf numFmtId="0" fontId="3" fillId="5" borderId="1" xfId="0" applyFont="1" applyFill="1" applyBorder="1" applyProtection="1">
      <protection locked="0"/>
    </xf>
    <xf numFmtId="0" fontId="3" fillId="5" borderId="1" xfId="0" applyFont="1" applyFill="1" applyBorder="1" applyAlignment="1" applyProtection="1">
      <alignment shrinkToFit="1"/>
      <protection locked="0"/>
    </xf>
    <xf numFmtId="3" fontId="2" fillId="3" borderId="1" xfId="1" applyNumberFormat="1" applyFont="1" applyFill="1" applyBorder="1" applyAlignment="1" applyProtection="1">
      <alignment shrinkToFit="1"/>
      <protection locked="0"/>
    </xf>
    <xf numFmtId="0" fontId="3" fillId="5" borderId="1" xfId="0" applyFont="1" applyFill="1" applyBorder="1" applyAlignment="1" applyProtection="1">
      <alignment horizontal="left"/>
      <protection locked="0"/>
    </xf>
    <xf numFmtId="0" fontId="2" fillId="5" borderId="24" xfId="0" applyFont="1" applyFill="1" applyBorder="1" applyProtection="1">
      <protection locked="0"/>
    </xf>
    <xf numFmtId="0" fontId="3" fillId="5" borderId="10" xfId="0" applyFont="1" applyFill="1" applyBorder="1" applyAlignment="1" applyProtection="1">
      <alignment horizontal="left"/>
      <protection locked="0"/>
    </xf>
    <xf numFmtId="3" fontId="2" fillId="5" borderId="10" xfId="1" applyNumberFormat="1" applyFont="1" applyFill="1" applyBorder="1" applyAlignment="1" applyProtection="1">
      <alignment shrinkToFit="1"/>
      <protection locked="0"/>
    </xf>
    <xf numFmtId="164" fontId="2" fillId="5" borderId="8" xfId="1" applyNumberFormat="1" applyFont="1" applyFill="1" applyBorder="1" applyProtection="1">
      <protection locked="0"/>
    </xf>
    <xf numFmtId="0" fontId="3" fillId="0" borderId="0" xfId="0" applyFont="1" applyBorder="1" applyAlignment="1" applyProtection="1">
      <alignment horizontal="left"/>
      <protection locked="0"/>
    </xf>
    <xf numFmtId="3" fontId="2" fillId="0" borderId="0" xfId="1" applyNumberFormat="1" applyFont="1" applyBorder="1" applyAlignment="1" applyProtection="1">
      <alignment shrinkToFit="1"/>
      <protection locked="0"/>
    </xf>
    <xf numFmtId="164" fontId="2" fillId="0" borderId="11" xfId="1" applyNumberFormat="1" applyFont="1" applyBorder="1" applyProtection="1">
      <protection locked="0"/>
    </xf>
    <xf numFmtId="164" fontId="2" fillId="0" borderId="27" xfId="1" applyNumberFormat="1" applyFont="1" applyBorder="1" applyProtection="1">
      <protection locked="0"/>
    </xf>
    <xf numFmtId="164" fontId="2" fillId="0" borderId="27" xfId="1" applyNumberFormat="1" applyFont="1" applyBorder="1" applyAlignment="1" applyProtection="1">
      <alignment horizontal="center"/>
      <protection locked="0"/>
    </xf>
    <xf numFmtId="164" fontId="2" fillId="0" borderId="12" xfId="1" applyNumberFormat="1" applyFont="1" applyBorder="1" applyProtection="1">
      <protection locked="0"/>
    </xf>
    <xf numFmtId="2" fontId="4" fillId="0" borderId="4" xfId="0" applyNumberFormat="1" applyFont="1" applyBorder="1" applyProtection="1">
      <protection locked="0"/>
    </xf>
    <xf numFmtId="2" fontId="4" fillId="8" borderId="4" xfId="0" applyNumberFormat="1" applyFont="1" applyFill="1" applyBorder="1" applyProtection="1">
      <protection locked="0"/>
    </xf>
    <xf numFmtId="2" fontId="4" fillId="0" borderId="28" xfId="1" applyNumberFormat="1" applyFont="1" applyBorder="1" applyProtection="1">
      <protection locked="0"/>
    </xf>
    <xf numFmtId="2" fontId="4" fillId="0" borderId="1" xfId="0" applyNumberFormat="1" applyFont="1" applyBorder="1" applyProtection="1">
      <protection locked="0"/>
    </xf>
    <xf numFmtId="2" fontId="4" fillId="8" borderId="1" xfId="0" applyNumberFormat="1" applyFont="1" applyFill="1" applyBorder="1" applyProtection="1">
      <protection locked="0"/>
    </xf>
    <xf numFmtId="2" fontId="4" fillId="0" borderId="1" xfId="1" applyNumberFormat="1" applyFont="1" applyBorder="1" applyProtection="1">
      <protection locked="0"/>
    </xf>
    <xf numFmtId="2" fontId="4" fillId="4" borderId="1" xfId="0" applyNumberFormat="1" applyFont="1" applyFill="1" applyBorder="1" applyProtection="1">
      <protection locked="0"/>
    </xf>
    <xf numFmtId="164" fontId="2" fillId="5" borderId="25" xfId="1" applyNumberFormat="1" applyFont="1" applyFill="1" applyBorder="1" applyProtection="1">
      <protection locked="0"/>
    </xf>
    <xf numFmtId="164" fontId="2" fillId="5" borderId="26" xfId="1" applyNumberFormat="1" applyFont="1" applyFill="1" applyBorder="1" applyProtection="1">
      <protection locked="0"/>
    </xf>
    <xf numFmtId="0" fontId="0" fillId="5" borderId="0" xfId="0" applyFill="1" applyBorder="1" applyProtection="1">
      <protection locked="0"/>
    </xf>
    <xf numFmtId="0" fontId="5" fillId="5" borderId="0" xfId="0" applyFont="1" applyFill="1" applyBorder="1" applyAlignment="1" applyProtection="1">
      <alignment horizontal="center"/>
      <protection locked="0"/>
    </xf>
    <xf numFmtId="164" fontId="2" fillId="5" borderId="0" xfId="1" applyNumberFormat="1" applyFont="1" applyFill="1" applyBorder="1" applyProtection="1">
      <protection locked="0"/>
    </xf>
    <xf numFmtId="0" fontId="7" fillId="5" borderId="15" xfId="0" applyFont="1" applyFill="1" applyBorder="1" applyAlignment="1" applyProtection="1">
      <alignment horizontal="center"/>
      <protection locked="0"/>
    </xf>
    <xf numFmtId="0" fontId="5" fillId="5" borderId="15" xfId="0" applyFont="1" applyFill="1" applyBorder="1" applyProtection="1">
      <protection locked="0"/>
    </xf>
    <xf numFmtId="0" fontId="5" fillId="5" borderId="0" xfId="0" applyFont="1" applyFill="1" applyBorder="1" applyProtection="1">
      <protection locked="0"/>
    </xf>
    <xf numFmtId="0" fontId="8" fillId="5" borderId="15" xfId="0" applyFont="1" applyFill="1" applyBorder="1" applyProtection="1">
      <protection locked="0"/>
    </xf>
    <xf numFmtId="0" fontId="10" fillId="5" borderId="22" xfId="0" applyFont="1" applyFill="1" applyBorder="1" applyAlignment="1" applyProtection="1">
      <alignment horizontal="center" wrapText="1"/>
      <protection locked="0"/>
    </xf>
    <xf numFmtId="0" fontId="10" fillId="5" borderId="1" xfId="0" applyFont="1" applyFill="1" applyBorder="1" applyAlignment="1" applyProtection="1">
      <alignment horizontal="center" wrapText="1"/>
      <protection locked="0"/>
    </xf>
    <xf numFmtId="164" fontId="10" fillId="5" borderId="23" xfId="1" applyNumberFormat="1" applyFont="1" applyFill="1" applyBorder="1" applyAlignment="1" applyProtection="1">
      <alignment horizontal="center" wrapText="1"/>
      <protection locked="0"/>
    </xf>
    <xf numFmtId="0" fontId="10" fillId="5" borderId="1" xfId="0" applyFont="1" applyFill="1" applyBorder="1" applyAlignment="1" applyProtection="1">
      <alignment horizontal="right" wrapText="1"/>
      <protection locked="0"/>
    </xf>
    <xf numFmtId="164" fontId="10" fillId="5" borderId="23" xfId="1" applyNumberFormat="1" applyFont="1" applyFill="1" applyBorder="1" applyAlignment="1" applyProtection="1">
      <alignment vertical="center" wrapText="1"/>
      <protection locked="0"/>
    </xf>
    <xf numFmtId="2" fontId="2" fillId="8" borderId="1" xfId="1" applyNumberFormat="1" applyFont="1" applyFill="1" applyBorder="1" applyProtection="1">
      <protection locked="0"/>
    </xf>
    <xf numFmtId="40" fontId="2" fillId="7" borderId="1" xfId="0" applyNumberFormat="1" applyFont="1" applyFill="1" applyBorder="1" applyProtection="1">
      <protection locked="0"/>
    </xf>
    <xf numFmtId="0" fontId="0" fillId="0" borderId="0" xfId="0" applyAlignment="1" applyProtection="1">
      <alignment horizontal="center"/>
      <protection locked="0"/>
    </xf>
    <xf numFmtId="164" fontId="10" fillId="5" borderId="23" xfId="1" applyNumberFormat="1" applyFont="1" applyFill="1" applyBorder="1" applyAlignment="1" applyProtection="1">
      <alignment horizontal="center" vertical="center" wrapText="1"/>
      <protection locked="0"/>
    </xf>
    <xf numFmtId="0" fontId="6" fillId="5" borderId="22" xfId="0" applyFont="1" applyFill="1" applyBorder="1" applyAlignment="1" applyProtection="1">
      <alignment vertical="top" wrapText="1"/>
      <protection locked="0"/>
    </xf>
    <xf numFmtId="0" fontId="6" fillId="5" borderId="2" xfId="0" applyFont="1" applyFill="1" applyBorder="1" applyAlignment="1" applyProtection="1">
      <alignment vertical="top" wrapText="1"/>
      <protection locked="0"/>
    </xf>
    <xf numFmtId="164" fontId="6" fillId="5" borderId="17" xfId="1" applyNumberFormat="1" applyFont="1" applyFill="1" applyBorder="1" applyAlignment="1" applyProtection="1">
      <alignment vertical="top" wrapText="1"/>
      <protection locked="0"/>
    </xf>
    <xf numFmtId="0" fontId="6" fillId="5" borderId="15" xfId="0" applyFont="1" applyFill="1" applyBorder="1" applyAlignment="1" applyProtection="1">
      <alignment vertical="top" wrapText="1"/>
      <protection locked="0"/>
    </xf>
    <xf numFmtId="0" fontId="6" fillId="5" borderId="0" xfId="0" applyFont="1" applyFill="1" applyBorder="1" applyAlignment="1" applyProtection="1">
      <alignment vertical="top" wrapText="1"/>
      <protection locked="0"/>
    </xf>
    <xf numFmtId="0" fontId="5" fillId="5" borderId="13" xfId="0" applyFont="1" applyFill="1" applyBorder="1" applyAlignment="1" applyProtection="1">
      <alignment horizontal="center" vertical="center" wrapText="1"/>
      <protection locked="0"/>
    </xf>
    <xf numFmtId="0" fontId="10" fillId="5" borderId="15" xfId="0" applyFont="1" applyFill="1" applyBorder="1" applyProtection="1">
      <protection locked="0"/>
    </xf>
    <xf numFmtId="0" fontId="10" fillId="5" borderId="0" xfId="0" applyFont="1" applyFill="1" applyBorder="1" applyAlignment="1" applyProtection="1">
      <alignment horizontal="left"/>
      <protection locked="0"/>
    </xf>
    <xf numFmtId="0" fontId="10" fillId="5" borderId="0" xfId="0" applyFont="1" applyFill="1" applyBorder="1" applyProtection="1">
      <protection locked="0"/>
    </xf>
    <xf numFmtId="0" fontId="10" fillId="5" borderId="15" xfId="0" applyFont="1" applyFill="1" applyBorder="1" applyAlignment="1" applyProtection="1">
      <alignment horizontal="left" indent="6"/>
      <protection locked="0"/>
    </xf>
    <xf numFmtId="0" fontId="10" fillId="5" borderId="24" xfId="0" applyFont="1" applyFill="1" applyBorder="1" applyAlignment="1" applyProtection="1">
      <alignment horizontal="left" indent="4"/>
      <protection locked="0"/>
    </xf>
    <xf numFmtId="0" fontId="10" fillId="5" borderId="10" xfId="0" applyFont="1" applyFill="1" applyBorder="1" applyAlignment="1" applyProtection="1">
      <alignment horizontal="left"/>
      <protection locked="0"/>
    </xf>
    <xf numFmtId="0" fontId="0" fillId="5" borderId="10" xfId="0" applyFill="1" applyBorder="1" applyProtection="1">
      <protection locked="0"/>
    </xf>
    <xf numFmtId="164" fontId="2" fillId="5" borderId="10" xfId="1" applyNumberFormat="1" applyFont="1" applyFill="1" applyBorder="1" applyProtection="1">
      <protection locked="0"/>
    </xf>
    <xf numFmtId="0" fontId="3" fillId="0" borderId="2" xfId="0" applyFont="1" applyBorder="1"/>
    <xf numFmtId="0" fontId="3" fillId="0" borderId="4" xfId="0" applyFont="1" applyBorder="1" applyAlignment="1">
      <alignment horizontal="left"/>
    </xf>
    <xf numFmtId="0" fontId="2" fillId="2" borderId="0" xfId="0" applyFont="1" applyFill="1" applyBorder="1" applyAlignment="1">
      <alignment horizontal="right"/>
    </xf>
    <xf numFmtId="0" fontId="19" fillId="0" borderId="0" xfId="0" applyFont="1" applyFill="1"/>
    <xf numFmtId="164" fontId="19" fillId="0" borderId="0" xfId="1" applyNumberFormat="1" applyFont="1" applyFill="1"/>
    <xf numFmtId="164" fontId="20" fillId="0" borderId="0" xfId="1" applyNumberFormat="1" applyFont="1" applyFill="1"/>
    <xf numFmtId="164" fontId="0" fillId="6" borderId="0" xfId="1" applyNumberFormat="1" applyFont="1" applyFill="1" applyAlignment="1">
      <alignment horizontal="center"/>
    </xf>
    <xf numFmtId="164" fontId="0" fillId="0" borderId="0" xfId="1" applyNumberFormat="1" applyFont="1" applyFill="1" applyBorder="1" applyAlignment="1" applyProtection="1">
      <alignment horizontal="left" shrinkToFit="1"/>
      <protection locked="0"/>
    </xf>
    <xf numFmtId="0" fontId="3" fillId="0" borderId="0" xfId="0" applyFont="1" applyAlignment="1">
      <alignment horizontal="centerContinuous"/>
    </xf>
    <xf numFmtId="0" fontId="21" fillId="0" borderId="0" xfId="0" applyFont="1" applyAlignment="1">
      <alignment horizontal="centerContinuous"/>
    </xf>
    <xf numFmtId="164" fontId="2" fillId="0" borderId="1" xfId="1" applyNumberFormat="1" applyFont="1" applyBorder="1" applyAlignment="1" applyProtection="1"/>
    <xf numFmtId="0" fontId="22" fillId="0" borderId="0" xfId="0" applyFont="1"/>
    <xf numFmtId="0" fontId="2" fillId="0" borderId="0" xfId="0" applyFont="1" applyFill="1" applyBorder="1" applyAlignment="1" applyProtection="1">
      <protection locked="0"/>
    </xf>
    <xf numFmtId="0" fontId="0" fillId="0" borderId="0" xfId="0" applyFill="1" applyBorder="1" applyAlignment="1" applyProtection="1">
      <protection locked="0"/>
    </xf>
    <xf numFmtId="0" fontId="23" fillId="2" borderId="2" xfId="0" applyFont="1" applyFill="1" applyBorder="1" applyAlignment="1">
      <alignment horizontal="center"/>
    </xf>
    <xf numFmtId="0" fontId="3" fillId="2" borderId="3" xfId="0" applyFont="1" applyFill="1" applyBorder="1"/>
    <xf numFmtId="0" fontId="17" fillId="0" borderId="0" xfId="0" applyFont="1" applyFill="1" applyBorder="1" applyAlignment="1" applyProtection="1">
      <protection locked="0"/>
    </xf>
    <xf numFmtId="0" fontId="0" fillId="0" borderId="9" xfId="0" applyFill="1" applyBorder="1" applyAlignment="1" applyProtection="1">
      <protection locked="0"/>
    </xf>
    <xf numFmtId="0" fontId="2" fillId="0" borderId="0" xfId="0" applyFont="1" applyFill="1" applyBorder="1" applyAlignment="1">
      <alignment horizontal="center"/>
    </xf>
    <xf numFmtId="0" fontId="0" fillId="0" borderId="0" xfId="0" applyFill="1" applyBorder="1" applyAlignment="1"/>
    <xf numFmtId="164" fontId="2" fillId="0" borderId="0" xfId="1" applyNumberFormat="1" applyFont="1" applyFill="1" applyBorder="1"/>
    <xf numFmtId="164" fontId="3" fillId="2" borderId="3" xfId="1" applyNumberFormat="1" applyFont="1" applyFill="1" applyBorder="1" applyProtection="1"/>
    <xf numFmtId="0" fontId="2" fillId="0" borderId="22" xfId="0" applyFont="1" applyFill="1" applyBorder="1" applyProtection="1"/>
    <xf numFmtId="0" fontId="2" fillId="0" borderId="22" xfId="0" applyFont="1" applyFill="1" applyBorder="1" applyAlignment="1" applyProtection="1"/>
    <xf numFmtId="0" fontId="3" fillId="0" borderId="22" xfId="0" applyFont="1" applyFill="1" applyBorder="1" applyProtection="1"/>
    <xf numFmtId="0" fontId="3" fillId="0" borderId="22" xfId="0" applyFont="1" applyFill="1" applyBorder="1" applyAlignment="1" applyProtection="1">
      <alignment horizontal="left"/>
    </xf>
    <xf numFmtId="0" fontId="3" fillId="0" borderId="16" xfId="0" applyFont="1" applyFill="1" applyBorder="1" applyProtection="1"/>
    <xf numFmtId="0" fontId="3" fillId="0" borderId="3" xfId="0" applyFont="1" applyFill="1" applyBorder="1" applyProtection="1"/>
    <xf numFmtId="0" fontId="3" fillId="0" borderId="3" xfId="0" applyFont="1" applyFill="1" applyBorder="1" applyAlignment="1" applyProtection="1">
      <alignment horizontal="center"/>
    </xf>
    <xf numFmtId="0" fontId="3" fillId="0" borderId="19"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20" xfId="0" applyFont="1" applyFill="1" applyBorder="1" applyProtection="1"/>
    <xf numFmtId="0" fontId="3" fillId="0" borderId="4" xfId="0" applyFont="1" applyFill="1" applyBorder="1" applyProtection="1"/>
    <xf numFmtId="0" fontId="3" fillId="0" borderId="4" xfId="0" applyFont="1" applyFill="1" applyBorder="1" applyAlignment="1" applyProtection="1">
      <alignment horizontal="center"/>
    </xf>
    <xf numFmtId="0" fontId="3" fillId="0" borderId="4" xfId="0" applyFont="1" applyFill="1" applyBorder="1" applyAlignment="1" applyProtection="1">
      <alignment horizontal="center"/>
      <protection locked="0"/>
    </xf>
    <xf numFmtId="0" fontId="3" fillId="0" borderId="21" xfId="0" applyFont="1" applyFill="1" applyBorder="1" applyAlignment="1" applyProtection="1">
      <alignment horizontal="center"/>
    </xf>
    <xf numFmtId="3" fontId="2" fillId="0" borderId="1" xfId="1" applyNumberFormat="1" applyFont="1" applyFill="1" applyBorder="1" applyAlignment="1" applyProtection="1">
      <alignment shrinkToFit="1"/>
    </xf>
    <xf numFmtId="3" fontId="2" fillId="0" borderId="23" xfId="1" applyNumberFormat="1" applyFont="1" applyFill="1" applyBorder="1" applyAlignment="1" applyProtection="1">
      <alignment shrinkToFit="1"/>
    </xf>
    <xf numFmtId="3" fontId="2" fillId="0" borderId="4" xfId="1" applyNumberFormat="1" applyFont="1" applyFill="1" applyBorder="1" applyAlignment="1" applyProtection="1">
      <alignment shrinkToFit="1"/>
    </xf>
    <xf numFmtId="3" fontId="2" fillId="0" borderId="21" xfId="1" applyNumberFormat="1" applyFont="1" applyFill="1" applyBorder="1" applyAlignment="1" applyProtection="1">
      <alignment shrinkToFit="1"/>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7" borderId="1" xfId="0" applyFont="1" applyFill="1" applyBorder="1" applyAlignment="1" applyProtection="1">
      <alignment shrinkToFit="1"/>
      <protection locked="0"/>
    </xf>
    <xf numFmtId="3" fontId="2" fillId="9" borderId="4" xfId="1" applyNumberFormat="1" applyFont="1" applyFill="1" applyBorder="1" applyAlignment="1" applyProtection="1">
      <alignment shrinkToFit="1"/>
    </xf>
    <xf numFmtId="0" fontId="0" fillId="0" borderId="0" xfId="0" applyFill="1"/>
    <xf numFmtId="0" fontId="12" fillId="11" borderId="0" xfId="0" applyFont="1" applyFill="1" applyAlignment="1">
      <alignment horizontal="centerContinuous"/>
    </xf>
    <xf numFmtId="0" fontId="0" fillId="11" borderId="0" xfId="0" applyFill="1" applyAlignment="1">
      <alignment horizontal="centerContinuous"/>
    </xf>
    <xf numFmtId="0" fontId="0" fillId="11" borderId="0" xfId="0" applyFill="1"/>
    <xf numFmtId="164" fontId="28" fillId="11" borderId="0" xfId="1" applyNumberFormat="1" applyFont="1" applyFill="1" applyBorder="1" applyAlignment="1">
      <alignment horizontal="center"/>
    </xf>
    <xf numFmtId="164" fontId="22" fillId="11" borderId="0" xfId="1" applyNumberFormat="1" applyFont="1" applyFill="1" applyBorder="1" applyAlignment="1" applyProtection="1">
      <protection locked="0"/>
    </xf>
    <xf numFmtId="0" fontId="28" fillId="11" borderId="0" xfId="0" applyFont="1" applyFill="1" applyBorder="1" applyAlignment="1">
      <alignment horizontal="center"/>
    </xf>
    <xf numFmtId="0" fontId="22" fillId="11" borderId="0" xfId="0" applyFont="1" applyFill="1"/>
    <xf numFmtId="0" fontId="12" fillId="11" borderId="0" xfId="0" applyFont="1" applyFill="1"/>
    <xf numFmtId="164" fontId="22" fillId="11" borderId="0" xfId="1" applyNumberFormat="1" applyFont="1" applyFill="1"/>
    <xf numFmtId="0" fontId="0" fillId="11" borderId="10" xfId="0" applyFill="1" applyBorder="1"/>
    <xf numFmtId="1" fontId="0" fillId="0" borderId="0" xfId="0" applyNumberFormat="1" applyFill="1"/>
    <xf numFmtId="0" fontId="28" fillId="0" borderId="7" xfId="0" applyFont="1" applyBorder="1" applyAlignment="1">
      <alignment horizontal="center" wrapText="1"/>
    </xf>
    <xf numFmtId="164" fontId="28" fillId="0" borderId="7" xfId="1" applyNumberFormat="1" applyFont="1" applyBorder="1" applyAlignment="1">
      <alignment horizontal="center"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8" fillId="0" borderId="0" xfId="0" applyFont="1"/>
    <xf numFmtId="164" fontId="28" fillId="0" borderId="0" xfId="1" applyNumberFormat="1" applyFont="1" applyAlignment="1">
      <alignment horizontal="left"/>
    </xf>
    <xf numFmtId="164" fontId="22" fillId="0" borderId="0" xfId="1" applyNumberFormat="1" applyFont="1" applyAlignment="1">
      <alignment horizontal="left"/>
    </xf>
    <xf numFmtId="164" fontId="3" fillId="0" borderId="0" xfId="1" applyNumberFormat="1" applyFont="1" applyAlignment="1">
      <alignment horizontal="left"/>
    </xf>
    <xf numFmtId="164" fontId="2" fillId="0" borderId="0" xfId="1" applyNumberFormat="1" applyFont="1" applyAlignment="1">
      <alignment horizontal="left"/>
    </xf>
    <xf numFmtId="0" fontId="3" fillId="0" borderId="9" xfId="0" applyFont="1" applyBorder="1" applyAlignment="1">
      <alignment horizontal="right" wrapText="1"/>
    </xf>
    <xf numFmtId="0" fontId="28" fillId="7" borderId="1" xfId="0" applyFont="1" applyFill="1" applyBorder="1" applyAlignment="1" applyProtection="1">
      <alignment horizontal="center" wrapText="1"/>
      <protection locked="0"/>
    </xf>
    <xf numFmtId="164" fontId="28" fillId="0" borderId="1" xfId="1" applyNumberFormat="1" applyFont="1" applyBorder="1" applyAlignment="1">
      <alignment horizontal="left" shrinkToFit="1"/>
    </xf>
    <xf numFmtId="164" fontId="22" fillId="0" borderId="0" xfId="1" applyNumberFormat="1" applyFont="1" applyAlignment="1">
      <alignment horizontal="center"/>
    </xf>
    <xf numFmtId="165" fontId="22" fillId="0" borderId="0" xfId="1" applyNumberFormat="1" applyFont="1" applyAlignment="1">
      <alignment horizontal="center"/>
    </xf>
    <xf numFmtId="0" fontId="2" fillId="0" borderId="0" xfId="0" applyFont="1" applyAlignment="1">
      <alignment vertical="top" wrapText="1"/>
    </xf>
    <xf numFmtId="164" fontId="2" fillId="0" borderId="0" xfId="1" applyNumberFormat="1" applyFont="1" applyAlignment="1">
      <alignment horizontal="left" vertical="top" wrapText="1"/>
    </xf>
    <xf numFmtId="0" fontId="2" fillId="0" borderId="8" xfId="0" applyFont="1" applyBorder="1" applyAlignment="1">
      <alignment vertical="top" wrapText="1"/>
    </xf>
    <xf numFmtId="0" fontId="2" fillId="0" borderId="0" xfId="0" applyFont="1" applyAlignment="1">
      <alignment horizontal="center" vertical="center" wrapText="1"/>
    </xf>
    <xf numFmtId="164" fontId="3" fillId="0" borderId="7" xfId="1" applyNumberFormat="1" applyFont="1" applyBorder="1" applyAlignment="1">
      <alignment horizontal="center" wrapText="1"/>
    </xf>
    <xf numFmtId="0" fontId="3" fillId="0" borderId="7"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25" fillId="0" borderId="13" xfId="0" applyFont="1" applyBorder="1" applyAlignment="1">
      <alignment horizontal="center" vertical="center"/>
    </xf>
    <xf numFmtId="165" fontId="24" fillId="9" borderId="12" xfId="0" applyNumberFormat="1" applyFont="1" applyFill="1" applyBorder="1" applyAlignment="1">
      <alignment horizontal="center" vertical="center"/>
    </xf>
    <xf numFmtId="0" fontId="23" fillId="9" borderId="13" xfId="0" applyFont="1" applyFill="1" applyBorder="1" applyAlignment="1">
      <alignment horizontal="center" vertical="center"/>
    </xf>
    <xf numFmtId="3" fontId="2" fillId="3" borderId="32" xfId="1" applyNumberFormat="1" applyFont="1" applyFill="1" applyBorder="1" applyAlignment="1" applyProtection="1">
      <alignment shrinkToFit="1"/>
    </xf>
    <xf numFmtId="164" fontId="2" fillId="0" borderId="4" xfId="1" applyNumberFormat="1" applyFont="1" applyBorder="1" applyProtection="1"/>
    <xf numFmtId="3" fontId="2" fillId="7" borderId="32" xfId="1" applyNumberFormat="1" applyFont="1" applyFill="1" applyBorder="1" applyAlignment="1" applyProtection="1">
      <alignment shrinkToFit="1"/>
      <protection locked="0"/>
    </xf>
    <xf numFmtId="164" fontId="3" fillId="0" borderId="3" xfId="1" applyNumberFormat="1" applyFont="1" applyBorder="1" applyAlignment="1" applyProtection="1">
      <alignment horizontal="center" vertical="top" wrapText="1"/>
    </xf>
    <xf numFmtId="164" fontId="23" fillId="0" borderId="4" xfId="1" applyNumberFormat="1" applyFont="1" applyBorder="1" applyAlignment="1" applyProtection="1">
      <alignment horizontal="center" vertical="top" wrapText="1"/>
    </xf>
    <xf numFmtId="0" fontId="25" fillId="10" borderId="11" xfId="0" applyFont="1" applyFill="1" applyBorder="1" applyAlignment="1">
      <alignment horizontal="center"/>
    </xf>
    <xf numFmtId="0" fontId="25" fillId="10" borderId="27" xfId="0" applyFont="1" applyFill="1" applyBorder="1" applyAlignment="1">
      <alignment horizontal="center"/>
    </xf>
    <xf numFmtId="0" fontId="25" fillId="10" borderId="12" xfId="0" applyFont="1" applyFill="1" applyBorder="1" applyAlignment="1">
      <alignment horizontal="center"/>
    </xf>
    <xf numFmtId="43" fontId="2" fillId="7" borderId="27" xfId="1" applyFont="1" applyFill="1" applyBorder="1" applyAlignment="1" applyProtection="1"/>
    <xf numFmtId="43" fontId="22" fillId="7" borderId="27" xfId="1" applyFont="1" applyFill="1" applyBorder="1" applyAlignment="1" applyProtection="1"/>
    <xf numFmtId="43" fontId="22" fillId="7" borderId="12" xfId="1" applyFont="1" applyFill="1" applyBorder="1" applyAlignment="1" applyProtection="1"/>
    <xf numFmtId="0" fontId="2" fillId="7" borderId="10" xfId="0" applyFont="1" applyFill="1" applyBorder="1" applyAlignment="1" applyProtection="1"/>
    <xf numFmtId="0" fontId="22" fillId="0" borderId="10" xfId="0" applyFont="1" applyBorder="1" applyAlignment="1" applyProtection="1"/>
    <xf numFmtId="0" fontId="22" fillId="0" borderId="8" xfId="0" applyFont="1" applyBorder="1" applyAlignment="1" applyProtection="1"/>
    <xf numFmtId="0" fontId="26" fillId="7" borderId="11" xfId="0" applyFont="1" applyFill="1" applyBorder="1" applyAlignment="1">
      <alignment horizontal="center" vertical="center"/>
    </xf>
    <xf numFmtId="0" fontId="2" fillId="0" borderId="27" xfId="0" applyFont="1" applyBorder="1" applyAlignment="1">
      <alignment horizontal="center" vertical="center"/>
    </xf>
    <xf numFmtId="0" fontId="2" fillId="0" borderId="12" xfId="0" applyFont="1" applyBorder="1" applyAlignment="1">
      <alignment horizontal="center" vertical="center"/>
    </xf>
    <xf numFmtId="164" fontId="2" fillId="7" borderId="10" xfId="1" applyNumberFormat="1" applyFont="1" applyFill="1" applyBorder="1" applyAlignment="1" applyProtection="1"/>
    <xf numFmtId="164" fontId="0" fillId="7" borderId="10" xfId="1" applyNumberFormat="1" applyFont="1" applyFill="1" applyBorder="1" applyAlignment="1" applyProtection="1"/>
    <xf numFmtId="0" fontId="0" fillId="0" borderId="10" xfId="0" applyBorder="1" applyAlignment="1" applyProtection="1"/>
    <xf numFmtId="164" fontId="25" fillId="10" borderId="11" xfId="1" applyNumberFormat="1" applyFont="1" applyFill="1" applyBorder="1" applyAlignment="1">
      <alignment horizontal="center"/>
    </xf>
    <xf numFmtId="3" fontId="2" fillId="7" borderId="2" xfId="1" applyNumberFormat="1" applyFont="1" applyFill="1" applyBorder="1" applyAlignment="1" applyProtection="1">
      <alignment shrinkToFit="1"/>
      <protection locked="0"/>
    </xf>
    <xf numFmtId="0" fontId="0" fillId="0" borderId="4" xfId="0" applyBorder="1" applyAlignment="1">
      <alignment shrinkToFit="1"/>
    </xf>
    <xf numFmtId="3" fontId="2" fillId="0" borderId="2" xfId="1" applyNumberFormat="1" applyFont="1" applyBorder="1" applyAlignment="1" applyProtection="1">
      <alignment shrinkToFit="1"/>
    </xf>
    <xf numFmtId="0" fontId="29" fillId="11" borderId="14" xfId="0" applyFont="1" applyFill="1" applyBorder="1" applyAlignment="1" applyProtection="1">
      <alignment horizontal="left" vertical="top" wrapText="1"/>
      <protection locked="0"/>
    </xf>
    <xf numFmtId="0" fontId="29" fillId="11" borderId="25" xfId="0" applyFont="1" applyFill="1" applyBorder="1" applyAlignment="1" applyProtection="1">
      <alignment horizontal="left" vertical="top" wrapText="1"/>
      <protection locked="0"/>
    </xf>
    <xf numFmtId="0" fontId="29" fillId="11" borderId="26" xfId="0" applyFont="1" applyFill="1" applyBorder="1" applyAlignment="1" applyProtection="1">
      <alignment horizontal="left" vertical="top" wrapText="1"/>
      <protection locked="0"/>
    </xf>
    <xf numFmtId="0" fontId="29" fillId="11" borderId="15" xfId="0" applyFont="1" applyFill="1" applyBorder="1" applyAlignment="1" applyProtection="1">
      <alignment horizontal="left" vertical="top" wrapText="1"/>
      <protection locked="0"/>
    </xf>
    <xf numFmtId="0" fontId="29" fillId="11" borderId="0" xfId="0" applyFont="1" applyFill="1" applyBorder="1" applyAlignment="1" applyProtection="1">
      <alignment horizontal="left" vertical="top" wrapText="1"/>
      <protection locked="0"/>
    </xf>
    <xf numFmtId="0" fontId="29" fillId="11" borderId="9" xfId="0" applyFont="1" applyFill="1" applyBorder="1" applyAlignment="1" applyProtection="1">
      <alignment horizontal="left" vertical="top" wrapText="1"/>
      <protection locked="0"/>
    </xf>
    <xf numFmtId="0" fontId="29" fillId="11" borderId="24" xfId="0" applyFont="1" applyFill="1" applyBorder="1" applyAlignment="1" applyProtection="1">
      <alignment horizontal="left" vertical="top" wrapText="1"/>
      <protection locked="0"/>
    </xf>
    <xf numFmtId="0" fontId="29" fillId="11" borderId="10" xfId="0" applyFont="1" applyFill="1" applyBorder="1" applyAlignment="1" applyProtection="1">
      <alignment horizontal="left" vertical="top" wrapText="1"/>
      <protection locked="0"/>
    </xf>
    <xf numFmtId="0" fontId="29" fillId="11" borderId="8" xfId="0" applyFont="1" applyFill="1" applyBorder="1" applyAlignment="1" applyProtection="1">
      <alignment horizontal="left" vertical="top" wrapText="1"/>
      <protection locked="0"/>
    </xf>
    <xf numFmtId="0" fontId="22" fillId="11" borderId="11" xfId="0" applyFont="1" applyFill="1" applyBorder="1" applyAlignment="1">
      <alignment horizontal="left" vertical="center" wrapText="1"/>
    </xf>
    <xf numFmtId="0" fontId="0" fillId="11" borderId="27" xfId="0" applyFill="1" applyBorder="1" applyAlignment="1">
      <alignment horizontal="left" vertical="center" wrapText="1"/>
    </xf>
    <xf numFmtId="0" fontId="0" fillId="11" borderId="12" xfId="0" applyFill="1" applyBorder="1" applyAlignment="1">
      <alignment horizontal="left" vertical="center" wrapText="1"/>
    </xf>
    <xf numFmtId="0" fontId="12" fillId="11" borderId="10" xfId="0" applyFont="1" applyFill="1" applyBorder="1" applyAlignment="1">
      <alignment horizontal="center" vertical="center"/>
    </xf>
    <xf numFmtId="0" fontId="0" fillId="11" borderId="10" xfId="0" applyFill="1" applyBorder="1" applyAlignment="1">
      <alignment horizontal="center" vertical="center"/>
    </xf>
    <xf numFmtId="0" fontId="0" fillId="0" borderId="10" xfId="0" applyBorder="1" applyAlignment="1"/>
    <xf numFmtId="164" fontId="29" fillId="11" borderId="10" xfId="1" applyNumberFormat="1" applyFont="1" applyFill="1" applyBorder="1" applyAlignment="1" applyProtection="1"/>
    <xf numFmtId="0" fontId="29" fillId="11" borderId="10" xfId="0" applyFont="1" applyFill="1" applyBorder="1" applyAlignment="1" applyProtection="1"/>
    <xf numFmtId="0" fontId="28" fillId="9" borderId="0" xfId="0" applyFont="1" applyFill="1" applyAlignment="1">
      <alignment horizontal="center"/>
    </xf>
    <xf numFmtId="0" fontId="29" fillId="9" borderId="0" xfId="0" applyFont="1" applyFill="1" applyAlignment="1">
      <alignment horizontal="center"/>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7" borderId="10" xfId="0" applyFont="1" applyFill="1" applyBorder="1" applyAlignment="1" applyProtection="1">
      <alignment shrinkToFit="1"/>
    </xf>
    <xf numFmtId="0" fontId="2" fillId="0" borderId="10" xfId="0" applyFont="1" applyBorder="1" applyAlignment="1" applyProtection="1"/>
    <xf numFmtId="164" fontId="2" fillId="7" borderId="10" xfId="1" applyNumberFormat="1" applyFont="1" applyFill="1" applyBorder="1" applyAlignment="1" applyProtection="1">
      <alignment horizontal="left" shrinkToFit="1"/>
      <protection locked="0"/>
    </xf>
    <xf numFmtId="0" fontId="2" fillId="0" borderId="10" xfId="0" applyFont="1" applyBorder="1" applyAlignment="1">
      <alignment horizontal="left" shrinkToFit="1"/>
    </xf>
    <xf numFmtId="0" fontId="2" fillId="5" borderId="30" xfId="0" applyFont="1" applyFill="1" applyBorder="1" applyAlignment="1" applyProtection="1">
      <protection locked="0"/>
    </xf>
    <xf numFmtId="0" fontId="0" fillId="5" borderId="31" xfId="0" applyFill="1" applyBorder="1" applyAlignment="1" applyProtection="1">
      <protection locked="0"/>
    </xf>
    <xf numFmtId="0" fontId="0" fillId="5" borderId="32" xfId="0" applyFill="1" applyBorder="1" applyAlignment="1" applyProtection="1">
      <protection locked="0"/>
    </xf>
    <xf numFmtId="0" fontId="10" fillId="5" borderId="30" xfId="0" applyFont="1" applyFill="1" applyBorder="1" applyAlignment="1" applyProtection="1">
      <alignment horizontal="center" wrapText="1"/>
      <protection locked="0"/>
    </xf>
    <xf numFmtId="0" fontId="3" fillId="5" borderId="0" xfId="0" applyFont="1" applyFill="1" applyBorder="1" applyAlignment="1" applyProtection="1">
      <protection locked="0"/>
    </xf>
    <xf numFmtId="0" fontId="12" fillId="5" borderId="0" xfId="0" applyFont="1" applyFill="1" applyBorder="1" applyAlignment="1" applyProtection="1">
      <protection locked="0"/>
    </xf>
    <xf numFmtId="0" fontId="9" fillId="5" borderId="0" xfId="0" applyFont="1" applyFill="1" applyBorder="1" applyAlignment="1" applyProtection="1">
      <alignment horizontal="justify" wrapText="1"/>
      <protection locked="0"/>
    </xf>
    <xf numFmtId="0" fontId="0" fillId="5" borderId="0" xfId="0" applyFill="1" applyBorder="1" applyAlignment="1" applyProtection="1">
      <alignment wrapText="1"/>
      <protection locked="0"/>
    </xf>
    <xf numFmtId="0" fontId="0" fillId="5" borderId="9" xfId="0" applyFill="1" applyBorder="1" applyAlignment="1" applyProtection="1">
      <alignment wrapText="1"/>
      <protection locked="0"/>
    </xf>
    <xf numFmtId="164" fontId="2" fillId="8" borderId="14" xfId="1" applyNumberFormat="1" applyFont="1" applyFill="1" applyBorder="1" applyAlignment="1" applyProtection="1">
      <alignment horizontal="center" vertical="center" wrapText="1"/>
      <protection locked="0"/>
    </xf>
    <xf numFmtId="0" fontId="0" fillId="8" borderId="25" xfId="0" applyFill="1" applyBorder="1" applyAlignment="1" applyProtection="1">
      <alignment horizontal="center" vertical="center" wrapText="1"/>
      <protection locked="0"/>
    </xf>
    <xf numFmtId="0" fontId="0" fillId="8" borderId="26" xfId="0" applyFill="1" applyBorder="1" applyAlignment="1" applyProtection="1">
      <alignment horizontal="center" vertical="center" wrapText="1"/>
      <protection locked="0"/>
    </xf>
    <xf numFmtId="0" fontId="0" fillId="8" borderId="15" xfId="0" applyFill="1" applyBorder="1" applyAlignment="1" applyProtection="1">
      <alignment horizontal="center" vertical="center" wrapText="1"/>
      <protection locked="0"/>
    </xf>
    <xf numFmtId="0" fontId="0" fillId="8" borderId="0" xfId="0" applyFill="1" applyBorder="1" applyAlignment="1" applyProtection="1">
      <alignment horizontal="center" vertical="center" wrapText="1"/>
      <protection locked="0"/>
    </xf>
    <xf numFmtId="0" fontId="0" fillId="8" borderId="9" xfId="0" applyFill="1" applyBorder="1" applyAlignment="1" applyProtection="1">
      <alignment horizontal="center" vertical="center" wrapText="1"/>
      <protection locked="0"/>
    </xf>
    <xf numFmtId="0" fontId="0" fillId="8" borderId="24" xfId="0" applyFill="1" applyBorder="1" applyAlignment="1" applyProtection="1">
      <alignment horizontal="center" vertical="center" wrapText="1"/>
      <protection locked="0"/>
    </xf>
    <xf numFmtId="0" fontId="0" fillId="8" borderId="10" xfId="0" applyFill="1" applyBorder="1" applyAlignment="1" applyProtection="1">
      <alignment horizontal="center" vertical="center" wrapText="1"/>
      <protection locked="0"/>
    </xf>
    <xf numFmtId="0" fontId="0" fillId="8" borderId="8" xfId="0" applyFill="1" applyBorder="1" applyAlignment="1" applyProtection="1">
      <alignment horizontal="center" vertical="center" wrapText="1"/>
      <protection locked="0"/>
    </xf>
    <xf numFmtId="0" fontId="0" fillId="5" borderId="33" xfId="0" applyFill="1" applyBorder="1" applyAlignment="1" applyProtection="1">
      <protection locked="0"/>
    </xf>
    <xf numFmtId="0" fontId="6" fillId="5" borderId="30" xfId="0" applyFont="1" applyFill="1" applyBorder="1" applyAlignment="1" applyProtection="1">
      <alignment vertical="top" wrapText="1"/>
      <protection locked="0"/>
    </xf>
    <xf numFmtId="0" fontId="10" fillId="5" borderId="34" xfId="0" applyFont="1" applyFill="1" applyBorder="1" applyAlignment="1" applyProtection="1">
      <alignment horizontal="center" wrapText="1"/>
      <protection locked="0"/>
    </xf>
    <xf numFmtId="0" fontId="0" fillId="5" borderId="35" xfId="0" applyFill="1" applyBorder="1" applyAlignment="1" applyProtection="1">
      <protection locked="0"/>
    </xf>
    <xf numFmtId="0" fontId="0" fillId="5" borderId="36" xfId="0" applyFill="1" applyBorder="1" applyAlignment="1" applyProtection="1">
      <protection locked="0"/>
    </xf>
    <xf numFmtId="0" fontId="0" fillId="5" borderId="29" xfId="0" applyFill="1" applyBorder="1" applyAlignment="1" applyProtection="1">
      <protection locked="0"/>
    </xf>
    <xf numFmtId="0" fontId="0" fillId="5" borderId="37" xfId="0" applyFill="1" applyBorder="1" applyAlignment="1" applyProtection="1">
      <protection locked="0"/>
    </xf>
    <xf numFmtId="0" fontId="0" fillId="0" borderId="4" xfId="0" applyBorder="1" applyAlignment="1" applyProtection="1">
      <alignment shrinkToFit="1"/>
      <protection locked="0"/>
    </xf>
  </cellXfs>
  <cellStyles count="2">
    <cellStyle name="Comma" xfId="1" builtinId="3"/>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X108"/>
  <sheetViews>
    <sheetView showGridLines="0" tabSelected="1" zoomScale="75" workbookViewId="0">
      <selection activeCell="B4" sqref="B4"/>
    </sheetView>
  </sheetViews>
  <sheetFormatPr defaultRowHeight="15" x14ac:dyDescent="0.2"/>
  <cols>
    <col min="1" max="1" width="43.5703125" style="1" customWidth="1"/>
    <col min="2" max="2" width="45.7109375" style="1" customWidth="1"/>
    <col min="3" max="8" width="12.7109375" style="1" customWidth="1"/>
    <col min="9" max="9" width="15.7109375" style="1" customWidth="1"/>
    <col min="10" max="16384" width="9.140625" style="1"/>
  </cols>
  <sheetData>
    <row r="1" spans="1:154" ht="18" x14ac:dyDescent="0.25">
      <c r="A1" s="169" t="s">
        <v>117</v>
      </c>
      <c r="B1" s="169"/>
      <c r="C1" s="169"/>
      <c r="D1" s="169"/>
      <c r="E1" s="169"/>
      <c r="F1" s="169"/>
      <c r="G1" s="169"/>
      <c r="H1" s="169"/>
      <c r="I1" s="169"/>
    </row>
    <row r="4" spans="1:154" ht="15.75" thickBot="1" x14ac:dyDescent="0.25">
      <c r="A4" s="162" t="s">
        <v>0</v>
      </c>
      <c r="B4" s="61"/>
      <c r="C4" s="62"/>
      <c r="D4" s="62"/>
      <c r="E4" s="62"/>
      <c r="F4" s="62"/>
      <c r="G4" s="62"/>
      <c r="H4" s="62"/>
    </row>
    <row r="5" spans="1:154" s="6" customFormat="1" x14ac:dyDescent="0.2">
      <c r="A5" s="9"/>
      <c r="B5" s="9"/>
      <c r="C5" s="35"/>
      <c r="D5" s="10"/>
      <c r="E5" s="10"/>
      <c r="F5" s="10"/>
      <c r="G5" s="10"/>
      <c r="H5" s="10"/>
      <c r="I5" s="10"/>
    </row>
    <row r="6" spans="1:154" ht="15.75" thickBot="1" x14ac:dyDescent="0.25">
      <c r="A6" s="162" t="s">
        <v>116</v>
      </c>
      <c r="B6" s="61"/>
      <c r="C6" s="62"/>
      <c r="D6" s="62"/>
      <c r="E6" s="62"/>
      <c r="F6" s="62"/>
      <c r="G6" s="62"/>
      <c r="H6" s="62"/>
    </row>
    <row r="7" spans="1:154" ht="15.75" thickBot="1" x14ac:dyDescent="0.25">
      <c r="A7" s="162"/>
      <c r="B7" s="172"/>
      <c r="C7" s="173"/>
      <c r="D7" s="173"/>
      <c r="E7" s="173"/>
      <c r="F7" s="173"/>
      <c r="G7" s="173"/>
      <c r="H7" s="173"/>
    </row>
    <row r="8" spans="1:154" ht="18.75" thickBot="1" x14ac:dyDescent="0.3">
      <c r="A8" s="2"/>
      <c r="B8" s="2"/>
      <c r="C8" s="247" t="s">
        <v>105</v>
      </c>
      <c r="D8" s="248"/>
      <c r="E8" s="248"/>
      <c r="F8" s="248"/>
      <c r="G8" s="248"/>
      <c r="H8" s="248"/>
      <c r="I8" s="249"/>
    </row>
    <row r="9" spans="1:154" s="3" customFormat="1" ht="15.75" x14ac:dyDescent="0.25">
      <c r="A9" s="174" t="s">
        <v>101</v>
      </c>
      <c r="B9" s="174" t="s">
        <v>101</v>
      </c>
      <c r="C9" s="175"/>
      <c r="D9" s="175"/>
      <c r="E9" s="36" t="s">
        <v>4</v>
      </c>
      <c r="F9" s="36" t="s">
        <v>7</v>
      </c>
      <c r="G9" s="36" t="s">
        <v>4</v>
      </c>
      <c r="H9" s="36" t="s">
        <v>11</v>
      </c>
      <c r="I9" s="36" t="s">
        <v>4</v>
      </c>
    </row>
    <row r="10" spans="1:154" s="3" customFormat="1" ht="15.75" x14ac:dyDescent="0.25">
      <c r="A10" s="36"/>
      <c r="B10" s="36"/>
      <c r="C10" s="36" t="s">
        <v>2</v>
      </c>
      <c r="D10" s="36" t="s">
        <v>3</v>
      </c>
      <c r="E10" s="36" t="s">
        <v>5</v>
      </c>
      <c r="F10" s="36" t="s">
        <v>8</v>
      </c>
      <c r="G10" s="36" t="s">
        <v>8</v>
      </c>
      <c r="H10" s="36" t="s">
        <v>8</v>
      </c>
      <c r="I10" s="36" t="s">
        <v>12</v>
      </c>
    </row>
    <row r="11" spans="1:154" s="3" customFormat="1" ht="15.75" x14ac:dyDescent="0.25">
      <c r="A11" s="38" t="s">
        <v>90</v>
      </c>
      <c r="B11" s="38" t="s">
        <v>89</v>
      </c>
      <c r="C11" s="37"/>
      <c r="D11" s="37"/>
      <c r="E11" s="38" t="s">
        <v>6</v>
      </c>
      <c r="F11" s="38" t="s">
        <v>9</v>
      </c>
      <c r="G11" s="38" t="s">
        <v>10</v>
      </c>
      <c r="H11" s="25" t="s">
        <v>9</v>
      </c>
      <c r="I11" s="38" t="s">
        <v>10</v>
      </c>
    </row>
    <row r="12" spans="1:154" x14ac:dyDescent="0.2">
      <c r="A12" s="202"/>
      <c r="B12" s="202"/>
      <c r="C12" s="63"/>
      <c r="D12" s="63"/>
      <c r="E12" s="26">
        <f t="shared" ref="E12:E58" si="0">SUM(C12:D12)</f>
        <v>0</v>
      </c>
      <c r="F12" s="63"/>
      <c r="G12" s="26">
        <f>SUM(E12:F12)</f>
        <v>0</v>
      </c>
      <c r="H12" s="63"/>
      <c r="I12" s="26">
        <f>SUM(G12:H12)</f>
        <v>0</v>
      </c>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row>
    <row r="13" spans="1:154" x14ac:dyDescent="0.2">
      <c r="A13" s="202"/>
      <c r="B13" s="202"/>
      <c r="C13" s="63"/>
      <c r="D13" s="63"/>
      <c r="E13" s="26">
        <f t="shared" si="0"/>
        <v>0</v>
      </c>
      <c r="F13" s="63"/>
      <c r="G13" s="26">
        <f t="shared" ref="G13:G58" si="1">SUM(E13:F13)</f>
        <v>0</v>
      </c>
      <c r="H13" s="63"/>
      <c r="I13" s="26">
        <f t="shared" ref="I13:I59" si="2">SUM(G13:H13)</f>
        <v>0</v>
      </c>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row>
    <row r="14" spans="1:154" x14ac:dyDescent="0.2">
      <c r="A14" s="202"/>
      <c r="B14" s="202"/>
      <c r="C14" s="63"/>
      <c r="D14" s="63"/>
      <c r="E14" s="26">
        <f t="shared" si="0"/>
        <v>0</v>
      </c>
      <c r="F14" s="63"/>
      <c r="G14" s="26">
        <f t="shared" si="1"/>
        <v>0</v>
      </c>
      <c r="H14" s="63"/>
      <c r="I14" s="26">
        <f t="shared" si="2"/>
        <v>0</v>
      </c>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row>
    <row r="15" spans="1:154" x14ac:dyDescent="0.2">
      <c r="A15" s="202"/>
      <c r="B15" s="202"/>
      <c r="C15" s="63"/>
      <c r="D15" s="63"/>
      <c r="E15" s="26">
        <f t="shared" si="0"/>
        <v>0</v>
      </c>
      <c r="F15" s="63"/>
      <c r="G15" s="26">
        <f t="shared" si="1"/>
        <v>0</v>
      </c>
      <c r="H15" s="63"/>
      <c r="I15" s="26">
        <f t="shared" si="2"/>
        <v>0</v>
      </c>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row>
    <row r="16" spans="1:154" x14ac:dyDescent="0.2">
      <c r="A16" s="202"/>
      <c r="B16" s="202"/>
      <c r="C16" s="63"/>
      <c r="D16" s="63"/>
      <c r="E16" s="26">
        <f t="shared" si="0"/>
        <v>0</v>
      </c>
      <c r="F16" s="63"/>
      <c r="G16" s="26">
        <f t="shared" si="1"/>
        <v>0</v>
      </c>
      <c r="H16" s="63"/>
      <c r="I16" s="26">
        <f t="shared" si="2"/>
        <v>0</v>
      </c>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row>
    <row r="17" spans="1:154" x14ac:dyDescent="0.2">
      <c r="A17" s="202"/>
      <c r="B17" s="202"/>
      <c r="C17" s="63"/>
      <c r="D17" s="63"/>
      <c r="E17" s="26">
        <f t="shared" si="0"/>
        <v>0</v>
      </c>
      <c r="F17" s="63"/>
      <c r="G17" s="26">
        <f t="shared" si="1"/>
        <v>0</v>
      </c>
      <c r="H17" s="63"/>
      <c r="I17" s="26">
        <f t="shared" si="2"/>
        <v>0</v>
      </c>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row>
    <row r="18" spans="1:154" x14ac:dyDescent="0.2">
      <c r="A18" s="202"/>
      <c r="B18" s="202"/>
      <c r="C18" s="63"/>
      <c r="D18" s="63"/>
      <c r="E18" s="26">
        <f t="shared" ref="E18:E34" si="3">SUM(C18:D18)</f>
        <v>0</v>
      </c>
      <c r="F18" s="63"/>
      <c r="G18" s="26">
        <f t="shared" ref="G18:G34" si="4">SUM(E18:F18)</f>
        <v>0</v>
      </c>
      <c r="H18" s="63"/>
      <c r="I18" s="26">
        <f t="shared" ref="I18:I34" si="5">SUM(G18:H18)</f>
        <v>0</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row>
    <row r="19" spans="1:154" x14ac:dyDescent="0.2">
      <c r="A19" s="202"/>
      <c r="B19" s="202"/>
      <c r="C19" s="63"/>
      <c r="D19" s="63"/>
      <c r="E19" s="26">
        <f t="shared" si="3"/>
        <v>0</v>
      </c>
      <c r="F19" s="63"/>
      <c r="G19" s="26">
        <f t="shared" si="4"/>
        <v>0</v>
      </c>
      <c r="H19" s="63"/>
      <c r="I19" s="26">
        <f t="shared" si="5"/>
        <v>0</v>
      </c>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row>
    <row r="20" spans="1:154" x14ac:dyDescent="0.2">
      <c r="A20" s="202"/>
      <c r="B20" s="202"/>
      <c r="C20" s="63"/>
      <c r="D20" s="63"/>
      <c r="E20" s="26">
        <f t="shared" si="3"/>
        <v>0</v>
      </c>
      <c r="F20" s="63"/>
      <c r="G20" s="26">
        <f t="shared" si="4"/>
        <v>0</v>
      </c>
      <c r="H20" s="63"/>
      <c r="I20" s="26">
        <f t="shared" si="5"/>
        <v>0</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row>
    <row r="21" spans="1:154" x14ac:dyDescent="0.2">
      <c r="A21" s="202"/>
      <c r="B21" s="202"/>
      <c r="C21" s="63"/>
      <c r="D21" s="63"/>
      <c r="E21" s="26">
        <f t="shared" si="3"/>
        <v>0</v>
      </c>
      <c r="F21" s="63"/>
      <c r="G21" s="26">
        <f t="shared" si="4"/>
        <v>0</v>
      </c>
      <c r="H21" s="63"/>
      <c r="I21" s="26">
        <f t="shared" si="5"/>
        <v>0</v>
      </c>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row>
    <row r="22" spans="1:154" x14ac:dyDescent="0.2">
      <c r="A22" s="202"/>
      <c r="B22" s="202"/>
      <c r="C22" s="63"/>
      <c r="D22" s="63"/>
      <c r="E22" s="26">
        <f t="shared" si="3"/>
        <v>0</v>
      </c>
      <c r="F22" s="63"/>
      <c r="G22" s="26">
        <f t="shared" si="4"/>
        <v>0</v>
      </c>
      <c r="H22" s="63"/>
      <c r="I22" s="26">
        <f t="shared" si="5"/>
        <v>0</v>
      </c>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row>
    <row r="23" spans="1:154" x14ac:dyDescent="0.2">
      <c r="A23" s="202"/>
      <c r="B23" s="202"/>
      <c r="C23" s="63"/>
      <c r="D23" s="63"/>
      <c r="E23" s="26">
        <f t="shared" si="3"/>
        <v>0</v>
      </c>
      <c r="F23" s="63"/>
      <c r="G23" s="26">
        <f t="shared" si="4"/>
        <v>0</v>
      </c>
      <c r="H23" s="63"/>
      <c r="I23" s="26">
        <f t="shared" si="5"/>
        <v>0</v>
      </c>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row>
    <row r="24" spans="1:154" x14ac:dyDescent="0.2">
      <c r="A24" s="202"/>
      <c r="B24" s="202"/>
      <c r="C24" s="63"/>
      <c r="D24" s="63"/>
      <c r="E24" s="26">
        <f t="shared" si="3"/>
        <v>0</v>
      </c>
      <c r="F24" s="63"/>
      <c r="G24" s="26">
        <f t="shared" si="4"/>
        <v>0</v>
      </c>
      <c r="H24" s="63"/>
      <c r="I24" s="26">
        <f t="shared" si="5"/>
        <v>0</v>
      </c>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row>
    <row r="25" spans="1:154" x14ac:dyDescent="0.2">
      <c r="A25" s="202"/>
      <c r="B25" s="202"/>
      <c r="C25" s="63"/>
      <c r="D25" s="63"/>
      <c r="E25" s="26">
        <f t="shared" si="3"/>
        <v>0</v>
      </c>
      <c r="F25" s="63"/>
      <c r="G25" s="26">
        <f t="shared" si="4"/>
        <v>0</v>
      </c>
      <c r="H25" s="63"/>
      <c r="I25" s="26">
        <f t="shared" si="5"/>
        <v>0</v>
      </c>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row>
    <row r="26" spans="1:154" x14ac:dyDescent="0.2">
      <c r="A26" s="202"/>
      <c r="B26" s="202"/>
      <c r="C26" s="63"/>
      <c r="D26" s="63"/>
      <c r="E26" s="26">
        <f t="shared" si="3"/>
        <v>0</v>
      </c>
      <c r="F26" s="63"/>
      <c r="G26" s="26">
        <f t="shared" si="4"/>
        <v>0</v>
      </c>
      <c r="H26" s="63"/>
      <c r="I26" s="26">
        <f t="shared" si="5"/>
        <v>0</v>
      </c>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row>
    <row r="27" spans="1:154" x14ac:dyDescent="0.2">
      <c r="A27" s="202"/>
      <c r="B27" s="202"/>
      <c r="C27" s="63"/>
      <c r="D27" s="63"/>
      <c r="E27" s="26">
        <f t="shared" si="3"/>
        <v>0</v>
      </c>
      <c r="F27" s="63"/>
      <c r="G27" s="26">
        <f t="shared" si="4"/>
        <v>0</v>
      </c>
      <c r="H27" s="63"/>
      <c r="I27" s="26">
        <f t="shared" si="5"/>
        <v>0</v>
      </c>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row>
    <row r="28" spans="1:154" x14ac:dyDescent="0.2">
      <c r="A28" s="202"/>
      <c r="B28" s="202"/>
      <c r="C28" s="63"/>
      <c r="D28" s="63"/>
      <c r="E28" s="26">
        <f t="shared" si="3"/>
        <v>0</v>
      </c>
      <c r="F28" s="63"/>
      <c r="G28" s="26">
        <f t="shared" si="4"/>
        <v>0</v>
      </c>
      <c r="H28" s="63"/>
      <c r="I28" s="26">
        <f t="shared" si="5"/>
        <v>0</v>
      </c>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row>
    <row r="29" spans="1:154" x14ac:dyDescent="0.2">
      <c r="A29" s="202"/>
      <c r="B29" s="202"/>
      <c r="C29" s="63"/>
      <c r="D29" s="63"/>
      <c r="E29" s="26">
        <f t="shared" si="3"/>
        <v>0</v>
      </c>
      <c r="F29" s="63"/>
      <c r="G29" s="26">
        <f t="shared" si="4"/>
        <v>0</v>
      </c>
      <c r="H29" s="63"/>
      <c r="I29" s="26">
        <f t="shared" si="5"/>
        <v>0</v>
      </c>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row>
    <row r="30" spans="1:154" x14ac:dyDescent="0.2">
      <c r="A30" s="202"/>
      <c r="B30" s="202"/>
      <c r="C30" s="63"/>
      <c r="D30" s="63"/>
      <c r="E30" s="26">
        <f t="shared" si="3"/>
        <v>0</v>
      </c>
      <c r="F30" s="63"/>
      <c r="G30" s="26">
        <f t="shared" si="4"/>
        <v>0</v>
      </c>
      <c r="H30" s="63"/>
      <c r="I30" s="26">
        <f t="shared" si="5"/>
        <v>0</v>
      </c>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row>
    <row r="31" spans="1:154" x14ac:dyDescent="0.2">
      <c r="A31" s="202"/>
      <c r="B31" s="202"/>
      <c r="C31" s="63"/>
      <c r="D31" s="63"/>
      <c r="E31" s="26">
        <f t="shared" si="3"/>
        <v>0</v>
      </c>
      <c r="F31" s="63"/>
      <c r="G31" s="26">
        <f t="shared" si="4"/>
        <v>0</v>
      </c>
      <c r="H31" s="63"/>
      <c r="I31" s="26">
        <f t="shared" si="5"/>
        <v>0</v>
      </c>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row>
    <row r="32" spans="1:154" x14ac:dyDescent="0.2">
      <c r="A32" s="202"/>
      <c r="B32" s="202"/>
      <c r="C32" s="63"/>
      <c r="D32" s="63"/>
      <c r="E32" s="26">
        <f t="shared" si="3"/>
        <v>0</v>
      </c>
      <c r="F32" s="63"/>
      <c r="G32" s="26">
        <f t="shared" si="4"/>
        <v>0</v>
      </c>
      <c r="H32" s="63"/>
      <c r="I32" s="26">
        <f t="shared" si="5"/>
        <v>0</v>
      </c>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row>
    <row r="33" spans="1:154" x14ac:dyDescent="0.2">
      <c r="A33" s="202"/>
      <c r="B33" s="202"/>
      <c r="C33" s="63"/>
      <c r="D33" s="63"/>
      <c r="E33" s="26">
        <f t="shared" si="3"/>
        <v>0</v>
      </c>
      <c r="F33" s="63"/>
      <c r="G33" s="26">
        <f t="shared" si="4"/>
        <v>0</v>
      </c>
      <c r="H33" s="63"/>
      <c r="I33" s="26">
        <f t="shared" si="5"/>
        <v>0</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row>
    <row r="34" spans="1:154" x14ac:dyDescent="0.2">
      <c r="A34" s="202"/>
      <c r="B34" s="202"/>
      <c r="C34" s="63"/>
      <c r="D34" s="63"/>
      <c r="E34" s="26">
        <f t="shared" si="3"/>
        <v>0</v>
      </c>
      <c r="F34" s="63"/>
      <c r="G34" s="26">
        <f t="shared" si="4"/>
        <v>0</v>
      </c>
      <c r="H34" s="63"/>
      <c r="I34" s="26">
        <f t="shared" si="5"/>
        <v>0</v>
      </c>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row>
    <row r="35" spans="1:154" x14ac:dyDescent="0.2">
      <c r="A35" s="202"/>
      <c r="B35" s="202"/>
      <c r="C35" s="63"/>
      <c r="D35" s="63"/>
      <c r="E35" s="26">
        <f t="shared" si="0"/>
        <v>0</v>
      </c>
      <c r="F35" s="63"/>
      <c r="G35" s="26">
        <f t="shared" si="1"/>
        <v>0</v>
      </c>
      <c r="H35" s="63"/>
      <c r="I35" s="26">
        <f t="shared" si="2"/>
        <v>0</v>
      </c>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row>
    <row r="36" spans="1:154" x14ac:dyDescent="0.2">
      <c r="A36" s="202"/>
      <c r="B36" s="202"/>
      <c r="C36" s="63"/>
      <c r="D36" s="63"/>
      <c r="E36" s="26">
        <f t="shared" si="0"/>
        <v>0</v>
      </c>
      <c r="F36" s="63"/>
      <c r="G36" s="26">
        <f t="shared" si="1"/>
        <v>0</v>
      </c>
      <c r="H36" s="63"/>
      <c r="I36" s="26">
        <f t="shared" si="2"/>
        <v>0</v>
      </c>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row>
    <row r="37" spans="1:154" x14ac:dyDescent="0.2">
      <c r="A37" s="202"/>
      <c r="B37" s="202"/>
      <c r="C37" s="63"/>
      <c r="D37" s="63"/>
      <c r="E37" s="26">
        <f t="shared" si="0"/>
        <v>0</v>
      </c>
      <c r="F37" s="63"/>
      <c r="G37" s="26">
        <f t="shared" si="1"/>
        <v>0</v>
      </c>
      <c r="H37" s="63"/>
      <c r="I37" s="26">
        <f t="shared" si="2"/>
        <v>0</v>
      </c>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row>
    <row r="38" spans="1:154" x14ac:dyDescent="0.2">
      <c r="A38" s="202"/>
      <c r="B38" s="202"/>
      <c r="C38" s="63"/>
      <c r="D38" s="63"/>
      <c r="E38" s="26">
        <f t="shared" si="0"/>
        <v>0</v>
      </c>
      <c r="F38" s="63"/>
      <c r="G38" s="26">
        <f t="shared" si="1"/>
        <v>0</v>
      </c>
      <c r="H38" s="63"/>
      <c r="I38" s="26">
        <f t="shared" si="2"/>
        <v>0</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row>
    <row r="39" spans="1:154" x14ac:dyDescent="0.2">
      <c r="A39" s="202"/>
      <c r="B39" s="202"/>
      <c r="C39" s="63"/>
      <c r="D39" s="63"/>
      <c r="E39" s="26">
        <f t="shared" si="0"/>
        <v>0</v>
      </c>
      <c r="F39" s="63"/>
      <c r="G39" s="26">
        <f t="shared" si="1"/>
        <v>0</v>
      </c>
      <c r="H39" s="63"/>
      <c r="I39" s="26">
        <f t="shared" si="2"/>
        <v>0</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row>
    <row r="40" spans="1:154" x14ac:dyDescent="0.2">
      <c r="A40" s="202"/>
      <c r="B40" s="202"/>
      <c r="C40" s="63"/>
      <c r="D40" s="63"/>
      <c r="E40" s="26">
        <f t="shared" si="0"/>
        <v>0</v>
      </c>
      <c r="F40" s="63"/>
      <c r="G40" s="26">
        <f t="shared" si="1"/>
        <v>0</v>
      </c>
      <c r="H40" s="63"/>
      <c r="I40" s="26">
        <f t="shared" si="2"/>
        <v>0</v>
      </c>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row>
    <row r="41" spans="1:154" x14ac:dyDescent="0.2">
      <c r="A41" s="202"/>
      <c r="B41" s="202"/>
      <c r="C41" s="63"/>
      <c r="D41" s="63"/>
      <c r="E41" s="26">
        <f t="shared" si="0"/>
        <v>0</v>
      </c>
      <c r="F41" s="63"/>
      <c r="G41" s="26">
        <f t="shared" si="1"/>
        <v>0</v>
      </c>
      <c r="H41" s="63"/>
      <c r="I41" s="26">
        <f t="shared" si="2"/>
        <v>0</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row>
    <row r="42" spans="1:154" x14ac:dyDescent="0.2">
      <c r="A42" s="202"/>
      <c r="B42" s="202"/>
      <c r="C42" s="63"/>
      <c r="D42" s="63"/>
      <c r="E42" s="26">
        <f t="shared" si="0"/>
        <v>0</v>
      </c>
      <c r="F42" s="63"/>
      <c r="G42" s="26">
        <f t="shared" si="1"/>
        <v>0</v>
      </c>
      <c r="H42" s="63"/>
      <c r="I42" s="26">
        <f t="shared" si="2"/>
        <v>0</v>
      </c>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row>
    <row r="43" spans="1:154" x14ac:dyDescent="0.2">
      <c r="A43" s="202"/>
      <c r="B43" s="202"/>
      <c r="C43" s="63"/>
      <c r="D43" s="63"/>
      <c r="E43" s="26">
        <f t="shared" si="0"/>
        <v>0</v>
      </c>
      <c r="F43" s="63"/>
      <c r="G43" s="26">
        <f t="shared" si="1"/>
        <v>0</v>
      </c>
      <c r="H43" s="63"/>
      <c r="I43" s="26">
        <f t="shared" si="2"/>
        <v>0</v>
      </c>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row>
    <row r="44" spans="1:154" x14ac:dyDescent="0.2">
      <c r="A44" s="202"/>
      <c r="B44" s="202"/>
      <c r="C44" s="63"/>
      <c r="D44" s="63"/>
      <c r="E44" s="26">
        <f t="shared" si="0"/>
        <v>0</v>
      </c>
      <c r="F44" s="63"/>
      <c r="G44" s="26">
        <f t="shared" si="1"/>
        <v>0</v>
      </c>
      <c r="H44" s="63"/>
      <c r="I44" s="26">
        <f t="shared" si="2"/>
        <v>0</v>
      </c>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row>
    <row r="45" spans="1:154" x14ac:dyDescent="0.2">
      <c r="A45" s="202"/>
      <c r="B45" s="202"/>
      <c r="C45" s="63"/>
      <c r="D45" s="63"/>
      <c r="E45" s="26">
        <f t="shared" si="0"/>
        <v>0</v>
      </c>
      <c r="F45" s="63"/>
      <c r="G45" s="26">
        <f t="shared" si="1"/>
        <v>0</v>
      </c>
      <c r="H45" s="63"/>
      <c r="I45" s="26">
        <f t="shared" si="2"/>
        <v>0</v>
      </c>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row>
    <row r="46" spans="1:154" x14ac:dyDescent="0.2">
      <c r="A46" s="202"/>
      <c r="B46" s="202"/>
      <c r="C46" s="63"/>
      <c r="D46" s="63"/>
      <c r="E46" s="26">
        <f t="shared" si="0"/>
        <v>0</v>
      </c>
      <c r="F46" s="63"/>
      <c r="G46" s="26">
        <f t="shared" si="1"/>
        <v>0</v>
      </c>
      <c r="H46" s="63"/>
      <c r="I46" s="26">
        <f t="shared" si="2"/>
        <v>0</v>
      </c>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row>
    <row r="47" spans="1:154" x14ac:dyDescent="0.2">
      <c r="A47" s="202"/>
      <c r="B47" s="202"/>
      <c r="C47" s="63"/>
      <c r="D47" s="63"/>
      <c r="E47" s="26">
        <f t="shared" si="0"/>
        <v>0</v>
      </c>
      <c r="F47" s="63"/>
      <c r="G47" s="26">
        <f t="shared" si="1"/>
        <v>0</v>
      </c>
      <c r="H47" s="63"/>
      <c r="I47" s="26">
        <f t="shared" si="2"/>
        <v>0</v>
      </c>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row>
    <row r="48" spans="1:154" x14ac:dyDescent="0.2">
      <c r="A48" s="202"/>
      <c r="B48" s="202"/>
      <c r="C48" s="63"/>
      <c r="D48" s="63"/>
      <c r="E48" s="26">
        <f t="shared" si="0"/>
        <v>0</v>
      </c>
      <c r="F48" s="63"/>
      <c r="G48" s="26">
        <f t="shared" si="1"/>
        <v>0</v>
      </c>
      <c r="H48" s="63"/>
      <c r="I48" s="26">
        <f t="shared" si="2"/>
        <v>0</v>
      </c>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row>
    <row r="49" spans="1:154" x14ac:dyDescent="0.2">
      <c r="A49" s="202"/>
      <c r="B49" s="202"/>
      <c r="C49" s="63"/>
      <c r="D49" s="63"/>
      <c r="E49" s="26">
        <f t="shared" si="0"/>
        <v>0</v>
      </c>
      <c r="F49" s="63"/>
      <c r="G49" s="26">
        <f t="shared" si="1"/>
        <v>0</v>
      </c>
      <c r="H49" s="63"/>
      <c r="I49" s="26">
        <f t="shared" si="2"/>
        <v>0</v>
      </c>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row>
    <row r="50" spans="1:154" x14ac:dyDescent="0.2">
      <c r="A50" s="202"/>
      <c r="B50" s="202"/>
      <c r="C50" s="63"/>
      <c r="D50" s="63"/>
      <c r="E50" s="26">
        <f t="shared" si="0"/>
        <v>0</v>
      </c>
      <c r="F50" s="63"/>
      <c r="G50" s="26">
        <f t="shared" si="1"/>
        <v>0</v>
      </c>
      <c r="H50" s="63"/>
      <c r="I50" s="26">
        <f t="shared" si="2"/>
        <v>0</v>
      </c>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row>
    <row r="51" spans="1:154" x14ac:dyDescent="0.2">
      <c r="A51" s="202"/>
      <c r="B51" s="202"/>
      <c r="C51" s="63"/>
      <c r="D51" s="63"/>
      <c r="E51" s="26">
        <f t="shared" si="0"/>
        <v>0</v>
      </c>
      <c r="F51" s="63"/>
      <c r="G51" s="26">
        <f t="shared" si="1"/>
        <v>0</v>
      </c>
      <c r="H51" s="63"/>
      <c r="I51" s="26">
        <f t="shared" si="2"/>
        <v>0</v>
      </c>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row>
    <row r="52" spans="1:154" x14ac:dyDescent="0.2">
      <c r="A52" s="202"/>
      <c r="B52" s="202"/>
      <c r="C52" s="63"/>
      <c r="D52" s="63"/>
      <c r="E52" s="26">
        <f t="shared" si="0"/>
        <v>0</v>
      </c>
      <c r="F52" s="63"/>
      <c r="G52" s="26">
        <f t="shared" si="1"/>
        <v>0</v>
      </c>
      <c r="H52" s="63"/>
      <c r="I52" s="26">
        <f t="shared" si="2"/>
        <v>0</v>
      </c>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row>
    <row r="53" spans="1:154" x14ac:dyDescent="0.2">
      <c r="A53" s="202"/>
      <c r="B53" s="202"/>
      <c r="C53" s="63"/>
      <c r="D53" s="63"/>
      <c r="E53" s="26">
        <f t="shared" si="0"/>
        <v>0</v>
      </c>
      <c r="F53" s="63"/>
      <c r="G53" s="26">
        <f t="shared" si="1"/>
        <v>0</v>
      </c>
      <c r="H53" s="63"/>
      <c r="I53" s="26">
        <f t="shared" si="2"/>
        <v>0</v>
      </c>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row>
    <row r="54" spans="1:154" x14ac:dyDescent="0.2">
      <c r="A54" s="202"/>
      <c r="B54" s="202"/>
      <c r="C54" s="63"/>
      <c r="D54" s="63"/>
      <c r="E54" s="26">
        <f t="shared" si="0"/>
        <v>0</v>
      </c>
      <c r="F54" s="63"/>
      <c r="G54" s="26">
        <f t="shared" si="1"/>
        <v>0</v>
      </c>
      <c r="H54" s="63"/>
      <c r="I54" s="26">
        <f t="shared" si="2"/>
        <v>0</v>
      </c>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row>
    <row r="55" spans="1:154" x14ac:dyDescent="0.2">
      <c r="A55" s="202"/>
      <c r="B55" s="202"/>
      <c r="C55" s="63"/>
      <c r="D55" s="63"/>
      <c r="E55" s="26">
        <f t="shared" si="0"/>
        <v>0</v>
      </c>
      <c r="F55" s="63"/>
      <c r="G55" s="26">
        <f t="shared" si="1"/>
        <v>0</v>
      </c>
      <c r="H55" s="63"/>
      <c r="I55" s="26">
        <f t="shared" si="2"/>
        <v>0</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row>
    <row r="56" spans="1:154" x14ac:dyDescent="0.2">
      <c r="A56" s="202"/>
      <c r="B56" s="202"/>
      <c r="C56" s="63"/>
      <c r="D56" s="63"/>
      <c r="E56" s="26">
        <f t="shared" si="0"/>
        <v>0</v>
      </c>
      <c r="F56" s="63"/>
      <c r="G56" s="26">
        <f t="shared" si="1"/>
        <v>0</v>
      </c>
      <c r="H56" s="63"/>
      <c r="I56" s="26">
        <f t="shared" si="2"/>
        <v>0</v>
      </c>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row>
    <row r="57" spans="1:154" x14ac:dyDescent="0.2">
      <c r="A57" s="202"/>
      <c r="B57" s="202"/>
      <c r="C57" s="63"/>
      <c r="D57" s="63"/>
      <c r="E57" s="26">
        <f t="shared" si="0"/>
        <v>0</v>
      </c>
      <c r="F57" s="63"/>
      <c r="G57" s="26">
        <f t="shared" si="1"/>
        <v>0</v>
      </c>
      <c r="H57" s="63"/>
      <c r="I57" s="26">
        <f t="shared" si="2"/>
        <v>0</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row>
    <row r="58" spans="1:154" ht="15.75" x14ac:dyDescent="0.25">
      <c r="A58" s="40" t="s">
        <v>42</v>
      </c>
      <c r="B58" s="40"/>
      <c r="C58" s="63"/>
      <c r="D58" s="63"/>
      <c r="E58" s="26">
        <f t="shared" si="0"/>
        <v>0</v>
      </c>
      <c r="F58" s="63"/>
      <c r="G58" s="26">
        <f t="shared" si="1"/>
        <v>0</v>
      </c>
      <c r="H58" s="64"/>
      <c r="I58" s="26">
        <f t="shared" si="2"/>
        <v>0</v>
      </c>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row>
    <row r="59" spans="1:154" ht="16.5" thickBot="1" x14ac:dyDescent="0.3">
      <c r="A59" s="39" t="s">
        <v>40</v>
      </c>
      <c r="B59" s="160"/>
      <c r="C59" s="41"/>
      <c r="D59" s="41"/>
      <c r="E59" s="41"/>
      <c r="F59" s="41"/>
      <c r="G59" s="42"/>
      <c r="H59" s="63"/>
      <c r="I59" s="26">
        <f t="shared" si="2"/>
        <v>0</v>
      </c>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row>
    <row r="60" spans="1:154" ht="15.75" x14ac:dyDescent="0.25">
      <c r="A60" s="43" t="s">
        <v>14</v>
      </c>
      <c r="B60" s="161"/>
      <c r="C60" s="28">
        <f>SUM(C12:C58)</f>
        <v>0</v>
      </c>
      <c r="D60" s="28">
        <f>SUM(D12:D58)</f>
        <v>0</v>
      </c>
      <c r="E60" s="28">
        <f>SUM(E12:E58)</f>
        <v>0</v>
      </c>
      <c r="F60" s="28">
        <f>SUM(F12:F58)</f>
        <v>0</v>
      </c>
      <c r="G60" s="28">
        <f>SUM(G12:G58)</f>
        <v>0</v>
      </c>
      <c r="H60" s="28">
        <f>SUM(H12:H59)</f>
        <v>0</v>
      </c>
      <c r="I60" s="28">
        <f>SUM(I12:I59)</f>
        <v>0</v>
      </c>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row>
    <row r="61" spans="1:154" x14ac:dyDescent="0.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row>
    <row r="62" spans="1:154" x14ac:dyDescent="0.2">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row>
    <row r="63" spans="1:154" x14ac:dyDescent="0.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row>
    <row r="64" spans="1:154" x14ac:dyDescent="0.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row>
    <row r="65" spans="3:154" x14ac:dyDescent="0.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row>
    <row r="66" spans="3:154" x14ac:dyDescent="0.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row>
    <row r="67" spans="3:154" x14ac:dyDescent="0.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row>
    <row r="68" spans="3:154" x14ac:dyDescent="0.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row>
    <row r="69" spans="3:154" x14ac:dyDescent="0.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row>
    <row r="70" spans="3:154" x14ac:dyDescent="0.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row>
    <row r="71" spans="3:154" x14ac:dyDescent="0.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row>
    <row r="72" spans="3:154" x14ac:dyDescent="0.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row>
    <row r="73" spans="3:154" x14ac:dyDescent="0.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row>
    <row r="74" spans="3:154" x14ac:dyDescent="0.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row>
    <row r="75" spans="3:154" x14ac:dyDescent="0.2">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row>
    <row r="76" spans="3:154" x14ac:dyDescent="0.2">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row>
    <row r="77" spans="3:154" x14ac:dyDescent="0.2">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row>
    <row r="78" spans="3:154" x14ac:dyDescent="0.2">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row>
    <row r="79" spans="3:154" x14ac:dyDescent="0.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row>
    <row r="80" spans="3:154" x14ac:dyDescent="0.2">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row>
    <row r="81" spans="3:154" x14ac:dyDescent="0.2">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row>
    <row r="82" spans="3:154" x14ac:dyDescent="0.2">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row>
    <row r="83" spans="3:154" x14ac:dyDescent="0.2">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row>
    <row r="84" spans="3:154" x14ac:dyDescent="0.2">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row>
    <row r="85" spans="3:154" x14ac:dyDescent="0.2">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row>
    <row r="86" spans="3:154" x14ac:dyDescent="0.2">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row>
    <row r="87" spans="3:154" x14ac:dyDescent="0.2">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row>
    <row r="88" spans="3:154" x14ac:dyDescent="0.2">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row>
    <row r="89" spans="3:154" x14ac:dyDescent="0.2">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row>
    <row r="90" spans="3:154" x14ac:dyDescent="0.2">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row>
    <row r="91" spans="3:154" x14ac:dyDescent="0.2">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row>
    <row r="92" spans="3:154" x14ac:dyDescent="0.2">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row>
    <row r="93" spans="3:154" x14ac:dyDescent="0.2">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row>
    <row r="94" spans="3:154" x14ac:dyDescent="0.2">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row>
    <row r="95" spans="3:154" x14ac:dyDescent="0.2">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row>
    <row r="96" spans="3:154" x14ac:dyDescent="0.2">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row>
    <row r="97" spans="3:154" x14ac:dyDescent="0.2">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row>
    <row r="98" spans="3:154" x14ac:dyDescent="0.2">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row>
    <row r="99" spans="3:154" x14ac:dyDescent="0.2">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row>
    <row r="100" spans="3:154" x14ac:dyDescent="0.2">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row>
    <row r="101" spans="3:154" x14ac:dyDescent="0.2">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row>
    <row r="102" spans="3:154" x14ac:dyDescent="0.2">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row>
    <row r="103" spans="3:154" x14ac:dyDescent="0.2">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row>
    <row r="104" spans="3:154" x14ac:dyDescent="0.2">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row>
    <row r="105" spans="3:154" x14ac:dyDescent="0.2">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row>
    <row r="106" spans="3:154" x14ac:dyDescent="0.2">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row>
    <row r="107" spans="3:154" x14ac:dyDescent="0.2">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row>
    <row r="108" spans="3:154" x14ac:dyDescent="0.2">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row>
  </sheetData>
  <sheetProtection password="C584" sheet="1" objects="1" scenarios="1" selectLockedCells="1"/>
  <mergeCells count="1">
    <mergeCell ref="C8:I8"/>
  </mergeCells>
  <phoneticPr fontId="15" type="noConversion"/>
  <dataValidations xWindow="139" yWindow="388" count="1">
    <dataValidation allowBlank="1" showInputMessage="1" showErrorMessage="1" promptTitle="Sexual Violence Personnel" prompt="Sexual Violence Positions:_x000a_SV positions should be identified in the SV budget categories only- support /explanation required if otherwise." sqref="A12" xr:uid="{00000000-0002-0000-0000-000000000000}"/>
  </dataValidations>
  <printOptions horizontalCentered="1"/>
  <pageMargins left="0" right="0" top="0.5" bottom="0.5" header="0.5" footer="0.5"/>
  <pageSetup scale="60" orientation="landscape" horizontalDpi="300" verticalDpi="300"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X66"/>
  <sheetViews>
    <sheetView showGridLines="0" zoomScale="75" workbookViewId="0">
      <selection activeCell="B9" sqref="B9"/>
    </sheetView>
  </sheetViews>
  <sheetFormatPr defaultRowHeight="15" x14ac:dyDescent="0.2"/>
  <cols>
    <col min="1" max="1" width="28.5703125" style="54" customWidth="1"/>
    <col min="2" max="7" width="12.7109375" style="54" customWidth="1"/>
    <col min="8" max="8" width="15.7109375" style="54" customWidth="1"/>
    <col min="9" max="9" width="4.28515625" style="54" customWidth="1"/>
    <col min="10" max="10" width="22.28515625" style="54" customWidth="1"/>
    <col min="11" max="12" width="9.140625" style="54"/>
    <col min="13" max="13" width="11.28515625" style="54" customWidth="1"/>
    <col min="14" max="26" width="9.140625" style="54"/>
    <col min="27" max="27" width="10" style="54" bestFit="1" customWidth="1"/>
    <col min="28" max="16384" width="9.140625" style="54"/>
  </cols>
  <sheetData>
    <row r="1" spans="1:154" ht="15.75" thickBot="1" x14ac:dyDescent="0.25">
      <c r="A1" s="200" t="s">
        <v>0</v>
      </c>
      <c r="B1" s="250">
        <f>Personnel!B4</f>
        <v>0</v>
      </c>
      <c r="C1" s="251"/>
      <c r="D1" s="251"/>
      <c r="E1" s="251"/>
      <c r="F1" s="251"/>
      <c r="G1" s="251"/>
      <c r="H1" s="252"/>
    </row>
    <row r="2" spans="1:154" s="30" customFormat="1" x14ac:dyDescent="0.2">
      <c r="A2" s="201"/>
      <c r="B2" s="70"/>
      <c r="C2" s="71"/>
      <c r="D2" s="71"/>
      <c r="E2" s="71"/>
      <c r="F2" s="71"/>
      <c r="G2" s="71"/>
      <c r="H2" s="72"/>
    </row>
    <row r="3" spans="1:154" ht="15.75" thickBot="1" x14ac:dyDescent="0.25">
      <c r="A3" s="201" t="s">
        <v>116</v>
      </c>
      <c r="B3" s="253">
        <f>Personnel!B6</f>
        <v>0</v>
      </c>
      <c r="C3" s="254"/>
      <c r="D3" s="254"/>
      <c r="E3" s="254"/>
      <c r="F3" s="254"/>
      <c r="G3" s="254"/>
      <c r="H3" s="255"/>
    </row>
    <row r="4" spans="1:154" ht="15.75" thickBot="1" x14ac:dyDescent="0.25">
      <c r="A4" s="69"/>
      <c r="B4" s="176"/>
      <c r="C4" s="173"/>
      <c r="D4" s="173"/>
      <c r="E4" s="173"/>
      <c r="F4" s="173"/>
      <c r="G4" s="173"/>
      <c r="H4" s="177"/>
    </row>
    <row r="5" spans="1:154" ht="18.75" thickBot="1" x14ac:dyDescent="0.3">
      <c r="A5" s="73"/>
      <c r="B5" s="247" t="s">
        <v>105</v>
      </c>
      <c r="C5" s="248"/>
      <c r="D5" s="248"/>
      <c r="E5" s="248"/>
      <c r="F5" s="248"/>
      <c r="G5" s="248"/>
      <c r="H5" s="249"/>
    </row>
    <row r="6" spans="1:154" s="55" customFormat="1" ht="15.75" customHeight="1" x14ac:dyDescent="0.25">
      <c r="A6" s="186"/>
      <c r="B6" s="187"/>
      <c r="C6" s="187"/>
      <c r="D6" s="188" t="s">
        <v>4</v>
      </c>
      <c r="E6" s="188" t="s">
        <v>7</v>
      </c>
      <c r="F6" s="188" t="s">
        <v>4</v>
      </c>
      <c r="G6" s="188" t="s">
        <v>11</v>
      </c>
      <c r="H6" s="189" t="s">
        <v>4</v>
      </c>
    </row>
    <row r="7" spans="1:154" s="55" customFormat="1" ht="15.75" x14ac:dyDescent="0.25">
      <c r="A7" s="190" t="s">
        <v>13</v>
      </c>
      <c r="B7" s="188" t="s">
        <v>2</v>
      </c>
      <c r="C7" s="188" t="s">
        <v>3</v>
      </c>
      <c r="D7" s="188" t="s">
        <v>5</v>
      </c>
      <c r="E7" s="188" t="s">
        <v>8</v>
      </c>
      <c r="F7" s="188" t="s">
        <v>8</v>
      </c>
      <c r="G7" s="188" t="s">
        <v>8</v>
      </c>
      <c r="H7" s="189" t="s">
        <v>12</v>
      </c>
      <c r="T7" s="56"/>
      <c r="U7" s="56"/>
      <c r="V7" s="56"/>
      <c r="W7" s="56"/>
      <c r="X7" s="56"/>
      <c r="Y7" s="56"/>
      <c r="Z7" s="56"/>
      <c r="AA7" s="56"/>
    </row>
    <row r="8" spans="1:154" s="55" customFormat="1" ht="15.75" x14ac:dyDescent="0.25">
      <c r="A8" s="191"/>
      <c r="B8" s="192"/>
      <c r="C8" s="192"/>
      <c r="D8" s="193" t="s">
        <v>6</v>
      </c>
      <c r="E8" s="194" t="s">
        <v>9</v>
      </c>
      <c r="F8" s="193" t="s">
        <v>10</v>
      </c>
      <c r="G8" s="193" t="s">
        <v>9</v>
      </c>
      <c r="H8" s="195" t="s">
        <v>10</v>
      </c>
      <c r="T8" s="56"/>
      <c r="U8" s="56"/>
      <c r="V8" s="56"/>
      <c r="W8" s="56"/>
      <c r="X8" s="56"/>
      <c r="Y8" s="56"/>
      <c r="Z8" s="56"/>
      <c r="AA8" s="56"/>
    </row>
    <row r="9" spans="1:154" x14ac:dyDescent="0.2">
      <c r="A9" s="182" t="s">
        <v>16</v>
      </c>
      <c r="B9" s="63"/>
      <c r="C9" s="63"/>
      <c r="D9" s="196">
        <f t="shared" ref="D9:D15" si="0">SUM(B9:C9)</f>
        <v>0</v>
      </c>
      <c r="E9" s="63"/>
      <c r="F9" s="196">
        <f>SUM(D9:E9)</f>
        <v>0</v>
      </c>
      <c r="G9" s="63"/>
      <c r="H9" s="197">
        <f t="shared" ref="H9:H16" si="1">SUM(F9:G9)</f>
        <v>0</v>
      </c>
      <c r="R9" s="51"/>
      <c r="S9" s="51"/>
      <c r="T9" s="57"/>
      <c r="U9" s="57" t="e">
        <f>Sample!#REF!</f>
        <v>#REF!</v>
      </c>
      <c r="V9" s="57" t="e">
        <f>Sample!#REF!</f>
        <v>#REF!</v>
      </c>
      <c r="W9" s="57" t="e">
        <f>Sample!#REF!</f>
        <v>#REF!</v>
      </c>
      <c r="X9" s="57" t="e">
        <f>Sample!#REF!</f>
        <v>#REF!</v>
      </c>
      <c r="Y9" s="57" t="e">
        <f>Sample!#REF!</f>
        <v>#REF!</v>
      </c>
      <c r="Z9" s="57" t="e">
        <f>Sample!#REF!</f>
        <v>#REF!</v>
      </c>
      <c r="AA9" s="57">
        <v>25000</v>
      </c>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row>
    <row r="10" spans="1:154" x14ac:dyDescent="0.2">
      <c r="A10" s="183" t="s">
        <v>17</v>
      </c>
      <c r="B10" s="63"/>
      <c r="C10" s="63"/>
      <c r="D10" s="196">
        <f t="shared" si="0"/>
        <v>0</v>
      </c>
      <c r="E10" s="63"/>
      <c r="F10" s="196">
        <f t="shared" ref="F10:F15" si="2">SUM(D10:E10)</f>
        <v>0</v>
      </c>
      <c r="G10" s="63"/>
      <c r="H10" s="197">
        <f t="shared" si="1"/>
        <v>0</v>
      </c>
      <c r="R10" s="51"/>
      <c r="S10" s="51"/>
      <c r="T10" s="57"/>
      <c r="U10" s="57" t="e">
        <f>Sample!#REF!</f>
        <v>#REF!</v>
      </c>
      <c r="V10" s="57" t="e">
        <f>Sample!#REF!</f>
        <v>#REF!</v>
      </c>
      <c r="W10" s="57" t="e">
        <f>Sample!#REF!</f>
        <v>#REF!</v>
      </c>
      <c r="X10" s="57" t="e">
        <f>Sample!#REF!</f>
        <v>#REF!</v>
      </c>
      <c r="Y10" s="57" t="e">
        <f>Sample!#REF!</f>
        <v>#REF!</v>
      </c>
      <c r="Z10" s="57" t="e">
        <f>Sample!#REF!</f>
        <v>#REF!</v>
      </c>
      <c r="AA10" s="57">
        <v>1000</v>
      </c>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row>
    <row r="11" spans="1:154" x14ac:dyDescent="0.2">
      <c r="A11" s="182" t="s">
        <v>43</v>
      </c>
      <c r="B11" s="63"/>
      <c r="C11" s="63"/>
      <c r="D11" s="196">
        <f t="shared" si="0"/>
        <v>0</v>
      </c>
      <c r="E11" s="63"/>
      <c r="F11" s="196">
        <f t="shared" si="2"/>
        <v>0</v>
      </c>
      <c r="G11" s="63"/>
      <c r="H11" s="197">
        <f t="shared" si="1"/>
        <v>0</v>
      </c>
      <c r="R11" s="51"/>
      <c r="S11" s="51"/>
      <c r="T11" s="57"/>
      <c r="U11" s="57" t="e">
        <f>Sample!#REF!</f>
        <v>#REF!</v>
      </c>
      <c r="V11" s="57" t="e">
        <f>Sample!#REF!</f>
        <v>#REF!</v>
      </c>
      <c r="W11" s="57" t="e">
        <f>Sample!#REF!</f>
        <v>#REF!</v>
      </c>
      <c r="X11" s="57" t="e">
        <f>Sample!#REF!</f>
        <v>#REF!</v>
      </c>
      <c r="Y11" s="57" t="e">
        <f>Sample!#REF!</f>
        <v>#REF!</v>
      </c>
      <c r="Z11" s="57" t="e">
        <f>Sample!#REF!</f>
        <v>#REF!</v>
      </c>
      <c r="AA11" s="57">
        <v>10000</v>
      </c>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row>
    <row r="12" spans="1:154" x14ac:dyDescent="0.2">
      <c r="A12" s="182" t="s">
        <v>18</v>
      </c>
      <c r="B12" s="63"/>
      <c r="C12" s="63"/>
      <c r="D12" s="196">
        <f t="shared" si="0"/>
        <v>0</v>
      </c>
      <c r="E12" s="63"/>
      <c r="F12" s="196">
        <f t="shared" si="2"/>
        <v>0</v>
      </c>
      <c r="G12" s="63"/>
      <c r="H12" s="197">
        <f t="shared" si="1"/>
        <v>0</v>
      </c>
      <c r="R12" s="51"/>
      <c r="S12" s="51"/>
      <c r="T12" s="57"/>
      <c r="U12" s="57" t="e">
        <f>Sample!#REF!</f>
        <v>#REF!</v>
      </c>
      <c r="V12" s="57" t="e">
        <f>Sample!#REF!</f>
        <v>#REF!</v>
      </c>
      <c r="W12" s="57" t="e">
        <f>Sample!#REF!</f>
        <v>#REF!</v>
      </c>
      <c r="X12" s="57" t="e">
        <f>Sample!#REF!</f>
        <v>#REF!</v>
      </c>
      <c r="Y12" s="57" t="e">
        <f>Sample!#REF!</f>
        <v>#REF!</v>
      </c>
      <c r="Z12" s="57" t="e">
        <f>Sample!#REF!</f>
        <v>#REF!</v>
      </c>
      <c r="AA12" s="57">
        <v>2400</v>
      </c>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row>
    <row r="13" spans="1:154" x14ac:dyDescent="0.2">
      <c r="A13" s="182" t="s">
        <v>19</v>
      </c>
      <c r="B13" s="63"/>
      <c r="C13" s="63"/>
      <c r="D13" s="196">
        <f t="shared" si="0"/>
        <v>0</v>
      </c>
      <c r="E13" s="63"/>
      <c r="F13" s="196">
        <f t="shared" si="2"/>
        <v>0</v>
      </c>
      <c r="G13" s="63"/>
      <c r="H13" s="197">
        <f t="shared" si="1"/>
        <v>0</v>
      </c>
      <c r="R13" s="51"/>
      <c r="S13" s="51"/>
      <c r="T13" s="57"/>
      <c r="U13" s="57" t="e">
        <f>Sample!#REF!</f>
        <v>#REF!</v>
      </c>
      <c r="V13" s="57" t="e">
        <f>Sample!#REF!</f>
        <v>#REF!</v>
      </c>
      <c r="W13" s="57" t="e">
        <f>Sample!#REF!</f>
        <v>#REF!</v>
      </c>
      <c r="X13" s="57" t="e">
        <f>Sample!#REF!</f>
        <v>#REF!</v>
      </c>
      <c r="Y13" s="57" t="e">
        <f>Sample!#REF!</f>
        <v>#REF!</v>
      </c>
      <c r="Z13" s="57" t="e">
        <f>Sample!#REF!</f>
        <v>#REF!</v>
      </c>
      <c r="AA13" s="57">
        <v>20000</v>
      </c>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row>
    <row r="14" spans="1:154" x14ac:dyDescent="0.2">
      <c r="A14" s="182" t="s">
        <v>20</v>
      </c>
      <c r="B14" s="63"/>
      <c r="C14" s="63"/>
      <c r="D14" s="196">
        <f t="shared" si="0"/>
        <v>0</v>
      </c>
      <c r="E14" s="63"/>
      <c r="F14" s="196">
        <f t="shared" si="2"/>
        <v>0</v>
      </c>
      <c r="G14" s="63"/>
      <c r="H14" s="197">
        <f t="shared" si="1"/>
        <v>0</v>
      </c>
      <c r="R14" s="51"/>
      <c r="S14" s="51"/>
      <c r="T14" s="57"/>
      <c r="U14" s="57" t="e">
        <f>Sample!#REF!</f>
        <v>#REF!</v>
      </c>
      <c r="V14" s="57" t="e">
        <f>Sample!#REF!</f>
        <v>#REF!</v>
      </c>
      <c r="W14" s="57" t="e">
        <f>Sample!#REF!</f>
        <v>#REF!</v>
      </c>
      <c r="X14" s="57" t="e">
        <f>Sample!#REF!</f>
        <v>#REF!</v>
      </c>
      <c r="Y14" s="57" t="e">
        <f>Sample!#REF!</f>
        <v>#REF!</v>
      </c>
      <c r="Z14" s="57" t="e">
        <f>Sample!#REF!</f>
        <v>#REF!</v>
      </c>
      <c r="AA14" s="57">
        <v>3000</v>
      </c>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row>
    <row r="15" spans="1:154" x14ac:dyDescent="0.2">
      <c r="A15" s="182" t="s">
        <v>21</v>
      </c>
      <c r="B15" s="63"/>
      <c r="C15" s="63"/>
      <c r="D15" s="196">
        <f t="shared" si="0"/>
        <v>0</v>
      </c>
      <c r="E15" s="63"/>
      <c r="F15" s="196">
        <f t="shared" si="2"/>
        <v>0</v>
      </c>
      <c r="G15" s="63"/>
      <c r="H15" s="197">
        <f t="shared" si="1"/>
        <v>0</v>
      </c>
      <c r="R15" s="51"/>
      <c r="S15" s="51"/>
      <c r="T15" s="57"/>
      <c r="U15" s="57" t="e">
        <f>Sample!#REF!</f>
        <v>#REF!</v>
      </c>
      <c r="V15" s="57" t="e">
        <f>Sample!#REF!</f>
        <v>#REF!</v>
      </c>
      <c r="W15" s="57" t="e">
        <f>Sample!#REF!</f>
        <v>#REF!</v>
      </c>
      <c r="X15" s="57" t="e">
        <f>Sample!#REF!</f>
        <v>#REF!</v>
      </c>
      <c r="Y15" s="57" t="e">
        <f>Sample!#REF!</f>
        <v>#REF!</v>
      </c>
      <c r="Z15" s="57" t="e">
        <f>Sample!#REF!</f>
        <v>#REF!</v>
      </c>
      <c r="AA15" s="57">
        <v>2000</v>
      </c>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row>
    <row r="16" spans="1:154" s="58" customFormat="1" ht="15.75" x14ac:dyDescent="0.25">
      <c r="A16" s="184" t="s">
        <v>41</v>
      </c>
      <c r="B16" s="27"/>
      <c r="C16" s="27"/>
      <c r="D16" s="27"/>
      <c r="E16" s="27"/>
      <c r="F16" s="27"/>
      <c r="G16" s="63"/>
      <c r="H16" s="197">
        <f t="shared" si="1"/>
        <v>0</v>
      </c>
      <c r="R16" s="59"/>
      <c r="S16" s="59"/>
      <c r="T16" s="60"/>
      <c r="U16" s="57" t="e">
        <f>Sample!#REF!</f>
        <v>#REF!</v>
      </c>
      <c r="V16" s="57" t="e">
        <f>Sample!#REF!</f>
        <v>#REF!</v>
      </c>
      <c r="W16" s="57" t="e">
        <f>Sample!#REF!</f>
        <v>#REF!</v>
      </c>
      <c r="X16" s="57" t="e">
        <f>Sample!#REF!</f>
        <v>#REF!</v>
      </c>
      <c r="Y16" s="57" t="e">
        <f>Sample!#REF!</f>
        <v>#REF!</v>
      </c>
      <c r="Z16" s="57" t="e">
        <f>Sample!#REF!</f>
        <v>#REF!</v>
      </c>
      <c r="AA16" s="57">
        <v>3000</v>
      </c>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row>
    <row r="17" spans="1:154" s="58" customFormat="1" ht="15.75" x14ac:dyDescent="0.25">
      <c r="A17" s="185" t="s">
        <v>15</v>
      </c>
      <c r="B17" s="198">
        <f>SUM(B9:B15)</f>
        <v>0</v>
      </c>
      <c r="C17" s="198">
        <f>SUM(C9:C15)</f>
        <v>0</v>
      </c>
      <c r="D17" s="198">
        <f>SUM(D9:D15)</f>
        <v>0</v>
      </c>
      <c r="E17" s="198">
        <f>SUM(E9:E15)</f>
        <v>0</v>
      </c>
      <c r="F17" s="198">
        <f>SUM(F9:F15)</f>
        <v>0</v>
      </c>
      <c r="G17" s="199">
        <f>SUM(G9:G16)</f>
        <v>0</v>
      </c>
      <c r="H17" s="199">
        <f>SUM(H9:H16)</f>
        <v>0</v>
      </c>
      <c r="R17" s="59"/>
      <c r="S17" s="59"/>
      <c r="T17" s="60"/>
      <c r="U17" s="57" t="e">
        <f>Sample!#REF!</f>
        <v>#REF!</v>
      </c>
      <c r="V17" s="57" t="e">
        <f>Sample!#REF!</f>
        <v>#REF!</v>
      </c>
      <c r="W17" s="57" t="e">
        <f>Sample!#REF!</f>
        <v>#REF!</v>
      </c>
      <c r="X17" s="57" t="e">
        <f>Sample!#REF!</f>
        <v>#REF!</v>
      </c>
      <c r="Y17" s="57" t="e">
        <f>Sample!#REF!</f>
        <v>#REF!</v>
      </c>
      <c r="Z17" s="57" t="e">
        <f>Sample!#REF!</f>
        <v>#REF!</v>
      </c>
      <c r="AA17" s="57" t="e">
        <f>Sample!#REF!</f>
        <v>#REF!</v>
      </c>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row>
    <row r="18" spans="1:154" x14ac:dyDescent="0.2">
      <c r="A18" s="73"/>
      <c r="B18" s="74"/>
      <c r="C18" s="74"/>
      <c r="D18" s="74"/>
      <c r="E18" s="74"/>
      <c r="F18" s="74"/>
      <c r="G18" s="74"/>
      <c r="H18" s="75"/>
      <c r="R18" s="51"/>
      <c r="S18" s="51"/>
      <c r="T18" s="57"/>
      <c r="U18" s="57"/>
      <c r="V18" s="57"/>
      <c r="W18" s="57"/>
      <c r="X18" s="57"/>
      <c r="Y18" s="57"/>
      <c r="Z18" s="57"/>
      <c r="AA18" s="57"/>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row>
    <row r="19" spans="1:154" ht="15.75" thickBot="1" x14ac:dyDescent="0.25">
      <c r="A19" s="76"/>
      <c r="B19" s="77"/>
      <c r="C19" s="77"/>
      <c r="D19" s="77"/>
      <c r="E19" s="77"/>
      <c r="F19" s="77"/>
      <c r="G19" s="77"/>
      <c r="H19" s="78"/>
      <c r="R19" s="51"/>
      <c r="S19" s="51"/>
      <c r="T19" s="57"/>
      <c r="U19" s="57"/>
      <c r="V19" s="57"/>
      <c r="W19" s="57"/>
      <c r="X19" s="57"/>
      <c r="Y19" s="57"/>
      <c r="Z19" s="57"/>
      <c r="AA19" s="57"/>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row>
    <row r="20" spans="1:154" s="163" customFormat="1" ht="30" customHeight="1" thickBot="1" x14ac:dyDescent="0.3">
      <c r="A20" s="256" t="s">
        <v>102</v>
      </c>
      <c r="B20" s="257"/>
      <c r="C20" s="257"/>
      <c r="D20" s="257"/>
      <c r="E20" s="257"/>
      <c r="F20" s="257"/>
      <c r="G20" s="257"/>
      <c r="H20" s="258"/>
      <c r="R20" s="164"/>
      <c r="S20" s="164"/>
      <c r="T20" s="165"/>
      <c r="U20" s="165"/>
      <c r="V20" s="165"/>
      <c r="W20" s="165"/>
      <c r="X20" s="165"/>
      <c r="Y20" s="165"/>
      <c r="Z20" s="165"/>
      <c r="AA20" s="165"/>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CC20" s="164"/>
      <c r="CD20" s="164"/>
      <c r="CE20" s="164"/>
      <c r="CF20" s="164"/>
      <c r="CG20" s="164"/>
      <c r="CH20" s="164"/>
      <c r="CI20" s="164"/>
      <c r="CJ20" s="164"/>
      <c r="CK20" s="164"/>
      <c r="CL20" s="164"/>
      <c r="CM20" s="164"/>
      <c r="CN20" s="164"/>
      <c r="CO20" s="164"/>
      <c r="CP20" s="164"/>
      <c r="CQ20" s="164"/>
      <c r="CR20" s="164"/>
      <c r="CS20" s="164"/>
      <c r="CT20" s="164"/>
      <c r="CU20" s="164"/>
      <c r="CV20" s="164"/>
      <c r="CW20" s="164"/>
      <c r="CX20" s="164"/>
      <c r="CY20" s="164"/>
      <c r="CZ20" s="164"/>
      <c r="DA20" s="164"/>
      <c r="DB20" s="164"/>
      <c r="DC20" s="164"/>
      <c r="DD20" s="164"/>
      <c r="DE20" s="164"/>
      <c r="DF20" s="164"/>
      <c r="DG20" s="164"/>
      <c r="DH20" s="164"/>
      <c r="DI20" s="164"/>
      <c r="DJ20" s="164"/>
      <c r="DK20" s="164"/>
      <c r="DL20" s="164"/>
      <c r="DM20" s="164"/>
      <c r="DN20" s="164"/>
      <c r="DO20" s="164"/>
      <c r="DP20" s="164"/>
      <c r="DQ20" s="164"/>
      <c r="DR20" s="164"/>
      <c r="DS20" s="164"/>
      <c r="DT20" s="164"/>
      <c r="DU20" s="164"/>
      <c r="DV20" s="164"/>
      <c r="DW20" s="164"/>
      <c r="DX20" s="164"/>
      <c r="DY20" s="164"/>
      <c r="DZ20" s="164"/>
      <c r="EA20" s="164"/>
      <c r="EB20" s="164"/>
      <c r="EC20" s="164"/>
      <c r="ED20" s="164"/>
      <c r="EE20" s="164"/>
      <c r="EF20" s="164"/>
      <c r="EG20" s="164"/>
      <c r="EH20" s="164"/>
      <c r="EI20" s="164"/>
      <c r="EJ20" s="164"/>
      <c r="EK20" s="164"/>
      <c r="EL20" s="164"/>
      <c r="EM20" s="164"/>
      <c r="EN20" s="164"/>
      <c r="EO20" s="164"/>
      <c r="EP20" s="164"/>
      <c r="EQ20" s="164"/>
      <c r="ER20" s="164"/>
      <c r="ES20" s="164"/>
      <c r="ET20" s="164"/>
      <c r="EU20" s="164"/>
      <c r="EV20" s="164"/>
      <c r="EW20" s="164"/>
      <c r="EX20" s="164"/>
    </row>
    <row r="21" spans="1:154" x14ac:dyDescent="0.2">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row>
    <row r="22" spans="1:154" x14ac:dyDescent="0.2">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row>
    <row r="23" spans="1:154" x14ac:dyDescent="0.2">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row>
    <row r="24" spans="1:154" x14ac:dyDescent="0.2">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row>
    <row r="25" spans="1:154" x14ac:dyDescent="0.2">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row>
    <row r="26" spans="1:154" x14ac:dyDescent="0.2">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row>
    <row r="27" spans="1:154" x14ac:dyDescent="0.2">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row>
    <row r="28" spans="1:154" x14ac:dyDescent="0.2">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row>
    <row r="29" spans="1:154" x14ac:dyDescent="0.2">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row>
    <row r="30" spans="1:154" x14ac:dyDescent="0.2">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row>
    <row r="31" spans="1:154" x14ac:dyDescent="0.2">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row>
    <row r="32" spans="1:154"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row>
    <row r="33" spans="2:154" x14ac:dyDescent="0.2">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row>
    <row r="34" spans="2:154" x14ac:dyDescent="0.2">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row>
    <row r="35" spans="2:154" x14ac:dyDescent="0.2">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row>
    <row r="36" spans="2:154" x14ac:dyDescent="0.2">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row>
    <row r="37" spans="2:154" x14ac:dyDescent="0.2">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row>
    <row r="38" spans="2:154" x14ac:dyDescent="0.2">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row>
    <row r="39" spans="2:154" x14ac:dyDescent="0.2">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row>
    <row r="40" spans="2:154" x14ac:dyDescent="0.2">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row>
    <row r="41" spans="2:154" x14ac:dyDescent="0.2">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c r="CS41" s="51"/>
      <c r="CT41" s="51"/>
      <c r="CU41" s="51"/>
      <c r="CV41" s="51"/>
      <c r="CW41" s="51"/>
      <c r="CX41" s="51"/>
      <c r="CY41" s="51"/>
      <c r="CZ41" s="51"/>
      <c r="DA41" s="51"/>
      <c r="DB41" s="51"/>
      <c r="DC41" s="51"/>
      <c r="DD41" s="51"/>
      <c r="DE41" s="51"/>
      <c r="DF41" s="51"/>
      <c r="DG41" s="51"/>
      <c r="DH41" s="51"/>
      <c r="DI41" s="51"/>
      <c r="DJ41" s="51"/>
      <c r="DK41" s="51"/>
      <c r="DL41" s="51"/>
      <c r="DM41" s="51"/>
      <c r="DN41" s="51"/>
      <c r="DO41" s="51"/>
      <c r="DP41" s="51"/>
      <c r="DQ41" s="51"/>
      <c r="DR41" s="51"/>
      <c r="DS41" s="51"/>
      <c r="DT41" s="51"/>
      <c r="DU41" s="51"/>
      <c r="DV41" s="51"/>
      <c r="DW41" s="51"/>
      <c r="DX41" s="51"/>
      <c r="DY41" s="51"/>
      <c r="DZ41" s="51"/>
      <c r="EA41" s="51"/>
      <c r="EB41" s="51"/>
      <c r="EC41" s="51"/>
      <c r="ED41" s="51"/>
      <c r="EE41" s="51"/>
      <c r="EF41" s="51"/>
      <c r="EG41" s="51"/>
      <c r="EH41" s="51"/>
      <c r="EI41" s="51"/>
      <c r="EJ41" s="51"/>
      <c r="EK41" s="51"/>
      <c r="EL41" s="51"/>
      <c r="EM41" s="51"/>
      <c r="EN41" s="51"/>
      <c r="EO41" s="51"/>
      <c r="EP41" s="51"/>
      <c r="EQ41" s="51"/>
      <c r="ER41" s="51"/>
      <c r="ES41" s="51"/>
      <c r="ET41" s="51"/>
      <c r="EU41" s="51"/>
      <c r="EV41" s="51"/>
      <c r="EW41" s="51"/>
      <c r="EX41" s="51"/>
    </row>
    <row r="42" spans="2:154" x14ac:dyDescent="0.2">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row>
    <row r="43" spans="2:154" x14ac:dyDescent="0.2">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c r="DG43" s="51"/>
      <c r="DH43" s="51"/>
      <c r="DI43" s="51"/>
      <c r="DJ43" s="51"/>
      <c r="DK43" s="51"/>
      <c r="DL43" s="51"/>
      <c r="DM43" s="51"/>
      <c r="DN43" s="51"/>
      <c r="DO43" s="51"/>
      <c r="DP43" s="51"/>
      <c r="DQ43" s="51"/>
      <c r="DR43" s="51"/>
      <c r="DS43" s="51"/>
      <c r="DT43" s="51"/>
      <c r="DU43" s="51"/>
      <c r="DV43" s="51"/>
      <c r="DW43" s="51"/>
      <c r="DX43" s="51"/>
      <c r="DY43" s="51"/>
      <c r="DZ43" s="51"/>
      <c r="EA43" s="51"/>
      <c r="EB43" s="51"/>
      <c r="EC43" s="51"/>
      <c r="ED43" s="51"/>
      <c r="EE43" s="51"/>
      <c r="EF43" s="51"/>
      <c r="EG43" s="51"/>
      <c r="EH43" s="51"/>
      <c r="EI43" s="51"/>
      <c r="EJ43" s="51"/>
      <c r="EK43" s="51"/>
      <c r="EL43" s="51"/>
      <c r="EM43" s="51"/>
      <c r="EN43" s="51"/>
      <c r="EO43" s="51"/>
      <c r="EP43" s="51"/>
      <c r="EQ43" s="51"/>
      <c r="ER43" s="51"/>
      <c r="ES43" s="51"/>
      <c r="ET43" s="51"/>
      <c r="EU43" s="51"/>
      <c r="EV43" s="51"/>
      <c r="EW43" s="51"/>
      <c r="EX43" s="51"/>
    </row>
    <row r="44" spans="2:154" x14ac:dyDescent="0.2">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51"/>
      <c r="DV44" s="51"/>
      <c r="DW44" s="51"/>
      <c r="DX44" s="51"/>
      <c r="DY44" s="51"/>
      <c r="DZ44" s="51"/>
      <c r="EA44" s="51"/>
      <c r="EB44" s="51"/>
      <c r="EC44" s="51"/>
      <c r="ED44" s="51"/>
      <c r="EE44" s="51"/>
      <c r="EF44" s="51"/>
      <c r="EG44" s="51"/>
      <c r="EH44" s="51"/>
      <c r="EI44" s="51"/>
      <c r="EJ44" s="51"/>
      <c r="EK44" s="51"/>
      <c r="EL44" s="51"/>
      <c r="EM44" s="51"/>
      <c r="EN44" s="51"/>
      <c r="EO44" s="51"/>
      <c r="EP44" s="51"/>
      <c r="EQ44" s="51"/>
      <c r="ER44" s="51"/>
      <c r="ES44" s="51"/>
      <c r="ET44" s="51"/>
      <c r="EU44" s="51"/>
      <c r="EV44" s="51"/>
      <c r="EW44" s="51"/>
      <c r="EX44" s="51"/>
    </row>
    <row r="45" spans="2:154" x14ac:dyDescent="0.2">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1"/>
      <c r="DD45" s="51"/>
      <c r="DE45" s="51"/>
      <c r="DF45" s="51"/>
      <c r="DG45" s="51"/>
      <c r="DH45" s="51"/>
      <c r="DI45" s="51"/>
      <c r="DJ45" s="51"/>
      <c r="DK45" s="51"/>
      <c r="DL45" s="51"/>
      <c r="DM45" s="51"/>
      <c r="DN45" s="51"/>
      <c r="DO45" s="51"/>
      <c r="DP45" s="51"/>
      <c r="DQ45" s="51"/>
      <c r="DR45" s="51"/>
      <c r="DS45" s="51"/>
      <c r="DT45" s="51"/>
      <c r="DU45" s="51"/>
      <c r="DV45" s="51"/>
      <c r="DW45" s="51"/>
      <c r="DX45" s="51"/>
      <c r="DY45" s="51"/>
      <c r="DZ45" s="51"/>
      <c r="EA45" s="51"/>
      <c r="EB45" s="51"/>
      <c r="EC45" s="51"/>
      <c r="ED45" s="51"/>
      <c r="EE45" s="51"/>
      <c r="EF45" s="51"/>
      <c r="EG45" s="51"/>
      <c r="EH45" s="51"/>
      <c r="EI45" s="51"/>
      <c r="EJ45" s="51"/>
      <c r="EK45" s="51"/>
      <c r="EL45" s="51"/>
      <c r="EM45" s="51"/>
      <c r="EN45" s="51"/>
      <c r="EO45" s="51"/>
      <c r="EP45" s="51"/>
      <c r="EQ45" s="51"/>
      <c r="ER45" s="51"/>
      <c r="ES45" s="51"/>
      <c r="ET45" s="51"/>
      <c r="EU45" s="51"/>
      <c r="EV45" s="51"/>
      <c r="EW45" s="51"/>
      <c r="EX45" s="51"/>
    </row>
    <row r="46" spans="2:154" x14ac:dyDescent="0.2">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c r="EL46" s="51"/>
      <c r="EM46" s="51"/>
      <c r="EN46" s="51"/>
      <c r="EO46" s="51"/>
      <c r="EP46" s="51"/>
      <c r="EQ46" s="51"/>
      <c r="ER46" s="51"/>
      <c r="ES46" s="51"/>
      <c r="ET46" s="51"/>
      <c r="EU46" s="51"/>
      <c r="EV46" s="51"/>
      <c r="EW46" s="51"/>
      <c r="EX46" s="51"/>
    </row>
    <row r="47" spans="2:154" x14ac:dyDescent="0.2">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c r="DV47" s="51"/>
      <c r="DW47" s="51"/>
      <c r="DX47" s="51"/>
      <c r="DY47" s="51"/>
      <c r="DZ47" s="51"/>
      <c r="EA47" s="51"/>
      <c r="EB47" s="51"/>
      <c r="EC47" s="51"/>
      <c r="ED47" s="51"/>
      <c r="EE47" s="51"/>
      <c r="EF47" s="51"/>
      <c r="EG47" s="51"/>
      <c r="EH47" s="51"/>
      <c r="EI47" s="51"/>
      <c r="EJ47" s="51"/>
      <c r="EK47" s="51"/>
      <c r="EL47" s="51"/>
      <c r="EM47" s="51"/>
      <c r="EN47" s="51"/>
      <c r="EO47" s="51"/>
      <c r="EP47" s="51"/>
      <c r="EQ47" s="51"/>
      <c r="ER47" s="51"/>
      <c r="ES47" s="51"/>
      <c r="ET47" s="51"/>
      <c r="EU47" s="51"/>
      <c r="EV47" s="51"/>
      <c r="EW47" s="51"/>
      <c r="EX47" s="51"/>
    </row>
    <row r="48" spans="2:154" x14ac:dyDescent="0.2">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51"/>
      <c r="EG48" s="51"/>
      <c r="EH48" s="51"/>
      <c r="EI48" s="51"/>
      <c r="EJ48" s="51"/>
      <c r="EK48" s="51"/>
      <c r="EL48" s="51"/>
      <c r="EM48" s="51"/>
      <c r="EN48" s="51"/>
      <c r="EO48" s="51"/>
      <c r="EP48" s="51"/>
      <c r="EQ48" s="51"/>
      <c r="ER48" s="51"/>
      <c r="ES48" s="51"/>
      <c r="ET48" s="51"/>
      <c r="EU48" s="51"/>
      <c r="EV48" s="51"/>
      <c r="EW48" s="51"/>
      <c r="EX48" s="51"/>
    </row>
    <row r="49" spans="2:154" x14ac:dyDescent="0.2">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51"/>
      <c r="EG49" s="51"/>
      <c r="EH49" s="51"/>
      <c r="EI49" s="51"/>
      <c r="EJ49" s="51"/>
      <c r="EK49" s="51"/>
      <c r="EL49" s="51"/>
      <c r="EM49" s="51"/>
      <c r="EN49" s="51"/>
      <c r="EO49" s="51"/>
      <c r="EP49" s="51"/>
      <c r="EQ49" s="51"/>
      <c r="ER49" s="51"/>
      <c r="ES49" s="51"/>
      <c r="ET49" s="51"/>
      <c r="EU49" s="51"/>
      <c r="EV49" s="51"/>
      <c r="EW49" s="51"/>
      <c r="EX49" s="51"/>
    </row>
    <row r="50" spans="2:154" x14ac:dyDescent="0.2">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c r="DP50" s="51"/>
      <c r="DQ50" s="51"/>
      <c r="DR50" s="51"/>
      <c r="DS50" s="51"/>
      <c r="DT50" s="51"/>
      <c r="DU50" s="51"/>
      <c r="DV50" s="51"/>
      <c r="DW50" s="51"/>
      <c r="DX50" s="51"/>
      <c r="DY50" s="51"/>
      <c r="DZ50" s="51"/>
      <c r="EA50" s="51"/>
      <c r="EB50" s="51"/>
      <c r="EC50" s="51"/>
      <c r="ED50" s="51"/>
      <c r="EE50" s="51"/>
      <c r="EF50" s="51"/>
      <c r="EG50" s="51"/>
      <c r="EH50" s="51"/>
      <c r="EI50" s="51"/>
      <c r="EJ50" s="51"/>
      <c r="EK50" s="51"/>
      <c r="EL50" s="51"/>
      <c r="EM50" s="51"/>
      <c r="EN50" s="51"/>
      <c r="EO50" s="51"/>
      <c r="EP50" s="51"/>
      <c r="EQ50" s="51"/>
      <c r="ER50" s="51"/>
      <c r="ES50" s="51"/>
      <c r="ET50" s="51"/>
      <c r="EU50" s="51"/>
      <c r="EV50" s="51"/>
      <c r="EW50" s="51"/>
      <c r="EX50" s="51"/>
    </row>
    <row r="51" spans="2:154" x14ac:dyDescent="0.2">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1"/>
      <c r="DI51" s="51"/>
      <c r="DJ51" s="51"/>
      <c r="DK51" s="51"/>
      <c r="DL51" s="51"/>
      <c r="DM51" s="51"/>
      <c r="DN51" s="51"/>
      <c r="DO51" s="51"/>
      <c r="DP51" s="51"/>
      <c r="DQ51" s="51"/>
      <c r="DR51" s="51"/>
      <c r="DS51" s="51"/>
      <c r="DT51" s="51"/>
      <c r="DU51" s="51"/>
      <c r="DV51" s="51"/>
      <c r="DW51" s="51"/>
      <c r="DX51" s="51"/>
      <c r="DY51" s="51"/>
      <c r="DZ51" s="51"/>
      <c r="EA51" s="51"/>
      <c r="EB51" s="51"/>
      <c r="EC51" s="51"/>
      <c r="ED51" s="51"/>
      <c r="EE51" s="51"/>
      <c r="EF51" s="51"/>
      <c r="EG51" s="51"/>
      <c r="EH51" s="51"/>
      <c r="EI51" s="51"/>
      <c r="EJ51" s="51"/>
      <c r="EK51" s="51"/>
      <c r="EL51" s="51"/>
      <c r="EM51" s="51"/>
      <c r="EN51" s="51"/>
      <c r="EO51" s="51"/>
      <c r="EP51" s="51"/>
      <c r="EQ51" s="51"/>
      <c r="ER51" s="51"/>
      <c r="ES51" s="51"/>
      <c r="ET51" s="51"/>
      <c r="EU51" s="51"/>
      <c r="EV51" s="51"/>
      <c r="EW51" s="51"/>
      <c r="EX51" s="51"/>
    </row>
    <row r="52" spans="2:154" x14ac:dyDescent="0.2">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51"/>
      <c r="DV52" s="51"/>
      <c r="DW52" s="51"/>
      <c r="DX52" s="51"/>
      <c r="DY52" s="51"/>
      <c r="DZ52" s="51"/>
      <c r="EA52" s="51"/>
      <c r="EB52" s="51"/>
      <c r="EC52" s="51"/>
      <c r="ED52" s="51"/>
      <c r="EE52" s="51"/>
      <c r="EF52" s="51"/>
      <c r="EG52" s="51"/>
      <c r="EH52" s="51"/>
      <c r="EI52" s="51"/>
      <c r="EJ52" s="51"/>
      <c r="EK52" s="51"/>
      <c r="EL52" s="51"/>
      <c r="EM52" s="51"/>
      <c r="EN52" s="51"/>
      <c r="EO52" s="51"/>
      <c r="EP52" s="51"/>
      <c r="EQ52" s="51"/>
      <c r="ER52" s="51"/>
      <c r="ES52" s="51"/>
      <c r="ET52" s="51"/>
      <c r="EU52" s="51"/>
      <c r="EV52" s="51"/>
      <c r="EW52" s="51"/>
      <c r="EX52" s="51"/>
    </row>
    <row r="53" spans="2:154" x14ac:dyDescent="0.2">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51"/>
      <c r="DU53" s="51"/>
      <c r="DV53" s="51"/>
      <c r="DW53" s="51"/>
      <c r="DX53" s="51"/>
      <c r="DY53" s="51"/>
      <c r="DZ53" s="51"/>
      <c r="EA53" s="51"/>
      <c r="EB53" s="51"/>
      <c r="EC53" s="51"/>
      <c r="ED53" s="51"/>
      <c r="EE53" s="51"/>
      <c r="EF53" s="51"/>
      <c r="EG53" s="51"/>
      <c r="EH53" s="51"/>
      <c r="EI53" s="51"/>
      <c r="EJ53" s="51"/>
      <c r="EK53" s="51"/>
      <c r="EL53" s="51"/>
      <c r="EM53" s="51"/>
      <c r="EN53" s="51"/>
      <c r="EO53" s="51"/>
      <c r="EP53" s="51"/>
      <c r="EQ53" s="51"/>
      <c r="ER53" s="51"/>
      <c r="ES53" s="51"/>
      <c r="ET53" s="51"/>
      <c r="EU53" s="51"/>
      <c r="EV53" s="51"/>
      <c r="EW53" s="51"/>
      <c r="EX53" s="51"/>
    </row>
    <row r="54" spans="2:154" x14ac:dyDescent="0.2">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c r="CS54" s="51"/>
      <c r="CT54" s="51"/>
      <c r="CU54" s="51"/>
      <c r="CV54" s="51"/>
      <c r="CW54" s="51"/>
      <c r="CX54" s="51"/>
      <c r="CY54" s="51"/>
      <c r="CZ54" s="51"/>
      <c r="DA54" s="51"/>
      <c r="DB54" s="51"/>
      <c r="DC54" s="51"/>
      <c r="DD54" s="51"/>
      <c r="DE54" s="51"/>
      <c r="DF54" s="51"/>
      <c r="DG54" s="51"/>
      <c r="DH54" s="51"/>
      <c r="DI54" s="51"/>
      <c r="DJ54" s="51"/>
      <c r="DK54" s="51"/>
      <c r="DL54" s="51"/>
      <c r="DM54" s="51"/>
      <c r="DN54" s="51"/>
      <c r="DO54" s="51"/>
      <c r="DP54" s="51"/>
      <c r="DQ54" s="51"/>
      <c r="DR54" s="51"/>
      <c r="DS54" s="51"/>
      <c r="DT54" s="51"/>
      <c r="DU54" s="51"/>
      <c r="DV54" s="51"/>
      <c r="DW54" s="51"/>
      <c r="DX54" s="51"/>
      <c r="DY54" s="51"/>
      <c r="DZ54" s="51"/>
      <c r="EA54" s="51"/>
      <c r="EB54" s="51"/>
      <c r="EC54" s="51"/>
      <c r="ED54" s="51"/>
      <c r="EE54" s="51"/>
      <c r="EF54" s="51"/>
      <c r="EG54" s="51"/>
      <c r="EH54" s="51"/>
      <c r="EI54" s="51"/>
      <c r="EJ54" s="51"/>
      <c r="EK54" s="51"/>
      <c r="EL54" s="51"/>
      <c r="EM54" s="51"/>
      <c r="EN54" s="51"/>
      <c r="EO54" s="51"/>
      <c r="EP54" s="51"/>
      <c r="EQ54" s="51"/>
      <c r="ER54" s="51"/>
      <c r="ES54" s="51"/>
      <c r="ET54" s="51"/>
      <c r="EU54" s="51"/>
      <c r="EV54" s="51"/>
      <c r="EW54" s="51"/>
      <c r="EX54" s="51"/>
    </row>
    <row r="55" spans="2:154" x14ac:dyDescent="0.2">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c r="BX55" s="51"/>
      <c r="BY55" s="51"/>
      <c r="BZ55" s="51"/>
      <c r="CA55" s="51"/>
      <c r="CB55" s="51"/>
      <c r="CC55" s="51"/>
      <c r="CD55" s="51"/>
      <c r="CE55" s="51"/>
      <c r="CF55" s="51"/>
      <c r="CG55" s="51"/>
      <c r="CH55" s="51"/>
      <c r="CI55" s="51"/>
      <c r="CJ55" s="51"/>
      <c r="CK55" s="51"/>
      <c r="CL55" s="51"/>
      <c r="CM55" s="51"/>
      <c r="CN55" s="51"/>
      <c r="CO55" s="51"/>
      <c r="CP55" s="51"/>
      <c r="CQ55" s="51"/>
      <c r="CR55" s="51"/>
      <c r="CS55" s="51"/>
      <c r="CT55" s="51"/>
      <c r="CU55" s="51"/>
      <c r="CV55" s="51"/>
      <c r="CW55" s="51"/>
      <c r="CX55" s="51"/>
      <c r="CY55" s="51"/>
      <c r="CZ55" s="51"/>
      <c r="DA55" s="51"/>
      <c r="DB55" s="51"/>
      <c r="DC55" s="51"/>
      <c r="DD55" s="51"/>
      <c r="DE55" s="51"/>
      <c r="DF55" s="51"/>
      <c r="DG55" s="51"/>
      <c r="DH55" s="51"/>
      <c r="DI55" s="51"/>
      <c r="DJ55" s="51"/>
      <c r="DK55" s="51"/>
      <c r="DL55" s="51"/>
      <c r="DM55" s="51"/>
      <c r="DN55" s="51"/>
      <c r="DO55" s="51"/>
      <c r="DP55" s="51"/>
      <c r="DQ55" s="51"/>
      <c r="DR55" s="51"/>
      <c r="DS55" s="51"/>
      <c r="DT55" s="51"/>
      <c r="DU55" s="51"/>
      <c r="DV55" s="51"/>
      <c r="DW55" s="51"/>
      <c r="DX55" s="51"/>
      <c r="DY55" s="51"/>
      <c r="DZ55" s="51"/>
      <c r="EA55" s="51"/>
      <c r="EB55" s="51"/>
      <c r="EC55" s="51"/>
      <c r="ED55" s="51"/>
      <c r="EE55" s="51"/>
      <c r="EF55" s="51"/>
      <c r="EG55" s="51"/>
      <c r="EH55" s="51"/>
      <c r="EI55" s="51"/>
      <c r="EJ55" s="51"/>
      <c r="EK55" s="51"/>
      <c r="EL55" s="51"/>
      <c r="EM55" s="51"/>
      <c r="EN55" s="51"/>
      <c r="EO55" s="51"/>
      <c r="EP55" s="51"/>
      <c r="EQ55" s="51"/>
      <c r="ER55" s="51"/>
      <c r="ES55" s="51"/>
      <c r="ET55" s="51"/>
      <c r="EU55" s="51"/>
      <c r="EV55" s="51"/>
      <c r="EW55" s="51"/>
      <c r="EX55" s="51"/>
    </row>
    <row r="56" spans="2:154" x14ac:dyDescent="0.2">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c r="BX56" s="51"/>
      <c r="BY56" s="51"/>
      <c r="BZ56" s="51"/>
      <c r="CA56" s="51"/>
      <c r="CB56" s="51"/>
      <c r="CC56" s="51"/>
      <c r="CD56" s="51"/>
      <c r="CE56" s="51"/>
      <c r="CF56" s="51"/>
      <c r="CG56" s="51"/>
      <c r="CH56" s="51"/>
      <c r="CI56" s="51"/>
      <c r="CJ56" s="51"/>
      <c r="CK56" s="51"/>
      <c r="CL56" s="51"/>
      <c r="CM56" s="51"/>
      <c r="CN56" s="51"/>
      <c r="CO56" s="51"/>
      <c r="CP56" s="51"/>
      <c r="CQ56" s="51"/>
      <c r="CR56" s="51"/>
      <c r="CS56" s="51"/>
      <c r="CT56" s="51"/>
      <c r="CU56" s="51"/>
      <c r="CV56" s="51"/>
      <c r="CW56" s="51"/>
      <c r="CX56" s="51"/>
      <c r="CY56" s="51"/>
      <c r="CZ56" s="51"/>
      <c r="DA56" s="51"/>
      <c r="DB56" s="51"/>
      <c r="DC56" s="51"/>
      <c r="DD56" s="51"/>
      <c r="DE56" s="51"/>
      <c r="DF56" s="51"/>
      <c r="DG56" s="51"/>
      <c r="DH56" s="51"/>
      <c r="DI56" s="51"/>
      <c r="DJ56" s="51"/>
      <c r="DK56" s="51"/>
      <c r="DL56" s="51"/>
      <c r="DM56" s="51"/>
      <c r="DN56" s="51"/>
      <c r="DO56" s="51"/>
      <c r="DP56" s="51"/>
      <c r="DQ56" s="51"/>
      <c r="DR56" s="51"/>
      <c r="DS56" s="51"/>
      <c r="DT56" s="51"/>
      <c r="DU56" s="51"/>
      <c r="DV56" s="51"/>
      <c r="DW56" s="51"/>
      <c r="DX56" s="51"/>
      <c r="DY56" s="51"/>
      <c r="DZ56" s="51"/>
      <c r="EA56" s="51"/>
      <c r="EB56" s="51"/>
      <c r="EC56" s="51"/>
      <c r="ED56" s="51"/>
      <c r="EE56" s="51"/>
      <c r="EF56" s="51"/>
      <c r="EG56" s="51"/>
      <c r="EH56" s="51"/>
      <c r="EI56" s="51"/>
      <c r="EJ56" s="51"/>
      <c r="EK56" s="51"/>
      <c r="EL56" s="51"/>
      <c r="EM56" s="51"/>
      <c r="EN56" s="51"/>
      <c r="EO56" s="51"/>
      <c r="EP56" s="51"/>
      <c r="EQ56" s="51"/>
      <c r="ER56" s="51"/>
      <c r="ES56" s="51"/>
      <c r="ET56" s="51"/>
      <c r="EU56" s="51"/>
      <c r="EV56" s="51"/>
      <c r="EW56" s="51"/>
      <c r="EX56" s="51"/>
    </row>
    <row r="57" spans="2:154" x14ac:dyDescent="0.2">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51"/>
      <c r="CB57" s="51"/>
      <c r="CC57" s="51"/>
      <c r="CD57" s="51"/>
      <c r="CE57" s="51"/>
      <c r="CF57" s="51"/>
      <c r="CG57" s="51"/>
      <c r="CH57" s="51"/>
      <c r="CI57" s="51"/>
      <c r="CJ57" s="51"/>
      <c r="CK57" s="51"/>
      <c r="CL57" s="51"/>
      <c r="CM57" s="51"/>
      <c r="CN57" s="51"/>
      <c r="CO57" s="51"/>
      <c r="CP57" s="51"/>
      <c r="CQ57" s="51"/>
      <c r="CR57" s="51"/>
      <c r="CS57" s="51"/>
      <c r="CT57" s="51"/>
      <c r="CU57" s="51"/>
      <c r="CV57" s="51"/>
      <c r="CW57" s="51"/>
      <c r="CX57" s="51"/>
      <c r="CY57" s="51"/>
      <c r="CZ57" s="51"/>
      <c r="DA57" s="51"/>
      <c r="DB57" s="51"/>
      <c r="DC57" s="51"/>
      <c r="DD57" s="51"/>
      <c r="DE57" s="51"/>
      <c r="DF57" s="51"/>
      <c r="DG57" s="51"/>
      <c r="DH57" s="51"/>
      <c r="DI57" s="51"/>
      <c r="DJ57" s="51"/>
      <c r="DK57" s="51"/>
      <c r="DL57" s="51"/>
      <c r="DM57" s="51"/>
      <c r="DN57" s="51"/>
      <c r="DO57" s="51"/>
      <c r="DP57" s="51"/>
      <c r="DQ57" s="51"/>
      <c r="DR57" s="51"/>
      <c r="DS57" s="51"/>
      <c r="DT57" s="51"/>
      <c r="DU57" s="51"/>
      <c r="DV57" s="51"/>
      <c r="DW57" s="51"/>
      <c r="DX57" s="51"/>
      <c r="DY57" s="51"/>
      <c r="DZ57" s="51"/>
      <c r="EA57" s="51"/>
      <c r="EB57" s="51"/>
      <c r="EC57" s="51"/>
      <c r="ED57" s="51"/>
      <c r="EE57" s="51"/>
      <c r="EF57" s="51"/>
      <c r="EG57" s="51"/>
      <c r="EH57" s="51"/>
      <c r="EI57" s="51"/>
      <c r="EJ57" s="51"/>
      <c r="EK57" s="51"/>
      <c r="EL57" s="51"/>
      <c r="EM57" s="51"/>
      <c r="EN57" s="51"/>
      <c r="EO57" s="51"/>
      <c r="EP57" s="51"/>
      <c r="EQ57" s="51"/>
      <c r="ER57" s="51"/>
      <c r="ES57" s="51"/>
      <c r="ET57" s="51"/>
      <c r="EU57" s="51"/>
      <c r="EV57" s="51"/>
      <c r="EW57" s="51"/>
      <c r="EX57" s="51"/>
    </row>
    <row r="58" spans="2:154" x14ac:dyDescent="0.2">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51"/>
      <c r="DF58" s="51"/>
      <c r="DG58" s="51"/>
      <c r="DH58" s="51"/>
      <c r="DI58" s="51"/>
      <c r="DJ58" s="51"/>
      <c r="DK58" s="51"/>
      <c r="DL58" s="51"/>
      <c r="DM58" s="51"/>
      <c r="DN58" s="51"/>
      <c r="DO58" s="51"/>
      <c r="DP58" s="51"/>
      <c r="DQ58" s="51"/>
      <c r="DR58" s="51"/>
      <c r="DS58" s="51"/>
      <c r="DT58" s="51"/>
      <c r="DU58" s="51"/>
      <c r="DV58" s="51"/>
      <c r="DW58" s="51"/>
      <c r="DX58" s="51"/>
      <c r="DY58" s="51"/>
      <c r="DZ58" s="51"/>
      <c r="EA58" s="51"/>
      <c r="EB58" s="51"/>
      <c r="EC58" s="51"/>
      <c r="ED58" s="51"/>
      <c r="EE58" s="51"/>
      <c r="EF58" s="51"/>
      <c r="EG58" s="51"/>
      <c r="EH58" s="51"/>
      <c r="EI58" s="51"/>
      <c r="EJ58" s="51"/>
      <c r="EK58" s="51"/>
      <c r="EL58" s="51"/>
      <c r="EM58" s="51"/>
      <c r="EN58" s="51"/>
      <c r="EO58" s="51"/>
      <c r="EP58" s="51"/>
      <c r="EQ58" s="51"/>
      <c r="ER58" s="51"/>
      <c r="ES58" s="51"/>
      <c r="ET58" s="51"/>
      <c r="EU58" s="51"/>
      <c r="EV58" s="51"/>
      <c r="EW58" s="51"/>
      <c r="EX58" s="51"/>
    </row>
    <row r="59" spans="2:154" x14ac:dyDescent="0.2">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51"/>
      <c r="CT59" s="51"/>
      <c r="CU59" s="51"/>
      <c r="CV59" s="51"/>
      <c r="CW59" s="51"/>
      <c r="CX59" s="51"/>
      <c r="CY59" s="51"/>
      <c r="CZ59" s="51"/>
      <c r="DA59" s="51"/>
      <c r="DB59" s="51"/>
      <c r="DC59" s="51"/>
      <c r="DD59" s="51"/>
      <c r="DE59" s="51"/>
      <c r="DF59" s="51"/>
      <c r="DG59" s="51"/>
      <c r="DH59" s="51"/>
      <c r="DI59" s="51"/>
      <c r="DJ59" s="51"/>
      <c r="DK59" s="51"/>
      <c r="DL59" s="51"/>
      <c r="DM59" s="51"/>
      <c r="DN59" s="51"/>
      <c r="DO59" s="51"/>
      <c r="DP59" s="51"/>
      <c r="DQ59" s="51"/>
      <c r="DR59" s="51"/>
      <c r="DS59" s="51"/>
      <c r="DT59" s="51"/>
      <c r="DU59" s="51"/>
      <c r="DV59" s="51"/>
      <c r="DW59" s="51"/>
      <c r="DX59" s="51"/>
      <c r="DY59" s="51"/>
      <c r="DZ59" s="51"/>
      <c r="EA59" s="51"/>
      <c r="EB59" s="51"/>
      <c r="EC59" s="51"/>
      <c r="ED59" s="51"/>
      <c r="EE59" s="51"/>
      <c r="EF59" s="51"/>
      <c r="EG59" s="51"/>
      <c r="EH59" s="51"/>
      <c r="EI59" s="51"/>
      <c r="EJ59" s="51"/>
      <c r="EK59" s="51"/>
      <c r="EL59" s="51"/>
      <c r="EM59" s="51"/>
      <c r="EN59" s="51"/>
      <c r="EO59" s="51"/>
      <c r="EP59" s="51"/>
      <c r="EQ59" s="51"/>
      <c r="ER59" s="51"/>
      <c r="ES59" s="51"/>
      <c r="ET59" s="51"/>
      <c r="EU59" s="51"/>
      <c r="EV59" s="51"/>
      <c r="EW59" s="51"/>
      <c r="EX59" s="51"/>
    </row>
    <row r="60" spans="2:154" x14ac:dyDescent="0.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1"/>
      <c r="BZ60" s="51"/>
      <c r="CA60" s="51"/>
      <c r="CB60" s="51"/>
      <c r="CC60" s="51"/>
      <c r="CD60" s="51"/>
      <c r="CE60" s="51"/>
      <c r="CF60" s="51"/>
      <c r="CG60" s="51"/>
      <c r="CH60" s="51"/>
      <c r="CI60" s="51"/>
      <c r="CJ60" s="51"/>
      <c r="CK60" s="51"/>
      <c r="CL60" s="51"/>
      <c r="CM60" s="51"/>
      <c r="CN60" s="51"/>
      <c r="CO60" s="51"/>
      <c r="CP60" s="51"/>
      <c r="CQ60" s="51"/>
      <c r="CR60" s="51"/>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c r="DR60" s="51"/>
      <c r="DS60" s="51"/>
      <c r="DT60" s="51"/>
      <c r="DU60" s="51"/>
      <c r="DV60" s="51"/>
      <c r="DW60" s="51"/>
      <c r="DX60" s="51"/>
      <c r="DY60" s="51"/>
      <c r="DZ60" s="51"/>
      <c r="EA60" s="51"/>
      <c r="EB60" s="51"/>
      <c r="EC60" s="51"/>
      <c r="ED60" s="51"/>
      <c r="EE60" s="51"/>
      <c r="EF60" s="51"/>
      <c r="EG60" s="51"/>
      <c r="EH60" s="51"/>
      <c r="EI60" s="51"/>
      <c r="EJ60" s="51"/>
      <c r="EK60" s="51"/>
      <c r="EL60" s="51"/>
      <c r="EM60" s="51"/>
      <c r="EN60" s="51"/>
      <c r="EO60" s="51"/>
      <c r="EP60" s="51"/>
      <c r="EQ60" s="51"/>
      <c r="ER60" s="51"/>
      <c r="ES60" s="51"/>
      <c r="ET60" s="51"/>
      <c r="EU60" s="51"/>
      <c r="EV60" s="51"/>
      <c r="EW60" s="51"/>
      <c r="EX60" s="51"/>
    </row>
    <row r="61" spans="2:154" x14ac:dyDescent="0.2">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51"/>
      <c r="DB61" s="51"/>
      <c r="DC61" s="51"/>
      <c r="DD61" s="51"/>
      <c r="DE61" s="51"/>
      <c r="DF61" s="51"/>
      <c r="DG61" s="51"/>
      <c r="DH61" s="51"/>
      <c r="DI61" s="51"/>
      <c r="DJ61" s="51"/>
      <c r="DK61" s="51"/>
      <c r="DL61" s="51"/>
      <c r="DM61" s="51"/>
      <c r="DN61" s="51"/>
      <c r="DO61" s="51"/>
      <c r="DP61" s="51"/>
      <c r="DQ61" s="51"/>
      <c r="DR61" s="51"/>
      <c r="DS61" s="51"/>
      <c r="DT61" s="51"/>
      <c r="DU61" s="51"/>
      <c r="DV61" s="51"/>
      <c r="DW61" s="51"/>
      <c r="DX61" s="51"/>
      <c r="DY61" s="51"/>
      <c r="DZ61" s="51"/>
      <c r="EA61" s="51"/>
      <c r="EB61" s="51"/>
      <c r="EC61" s="51"/>
      <c r="ED61" s="51"/>
      <c r="EE61" s="51"/>
      <c r="EF61" s="51"/>
      <c r="EG61" s="51"/>
      <c r="EH61" s="51"/>
      <c r="EI61" s="51"/>
      <c r="EJ61" s="51"/>
      <c r="EK61" s="51"/>
      <c r="EL61" s="51"/>
      <c r="EM61" s="51"/>
      <c r="EN61" s="51"/>
      <c r="EO61" s="51"/>
      <c r="EP61" s="51"/>
      <c r="EQ61" s="51"/>
      <c r="ER61" s="51"/>
      <c r="ES61" s="51"/>
      <c r="ET61" s="51"/>
      <c r="EU61" s="51"/>
      <c r="EV61" s="51"/>
      <c r="EW61" s="51"/>
      <c r="EX61" s="51"/>
    </row>
    <row r="62" spans="2:154" x14ac:dyDescent="0.2">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c r="CS62" s="51"/>
      <c r="CT62" s="51"/>
      <c r="CU62" s="51"/>
      <c r="CV62" s="51"/>
      <c r="CW62" s="51"/>
      <c r="CX62" s="51"/>
      <c r="CY62" s="51"/>
      <c r="CZ62" s="51"/>
      <c r="DA62" s="51"/>
      <c r="DB62" s="51"/>
      <c r="DC62" s="51"/>
      <c r="DD62" s="51"/>
      <c r="DE62" s="51"/>
      <c r="DF62" s="51"/>
      <c r="DG62" s="51"/>
      <c r="DH62" s="51"/>
      <c r="DI62" s="51"/>
      <c r="DJ62" s="51"/>
      <c r="DK62" s="51"/>
      <c r="DL62" s="51"/>
      <c r="DM62" s="51"/>
      <c r="DN62" s="51"/>
      <c r="DO62" s="51"/>
      <c r="DP62" s="51"/>
      <c r="DQ62" s="51"/>
      <c r="DR62" s="51"/>
      <c r="DS62" s="51"/>
      <c r="DT62" s="51"/>
      <c r="DU62" s="51"/>
      <c r="DV62" s="51"/>
      <c r="DW62" s="51"/>
      <c r="DX62" s="51"/>
      <c r="DY62" s="51"/>
      <c r="DZ62" s="51"/>
      <c r="EA62" s="51"/>
      <c r="EB62" s="51"/>
      <c r="EC62" s="51"/>
      <c r="ED62" s="51"/>
      <c r="EE62" s="51"/>
      <c r="EF62" s="51"/>
      <c r="EG62" s="51"/>
      <c r="EH62" s="51"/>
      <c r="EI62" s="51"/>
      <c r="EJ62" s="51"/>
      <c r="EK62" s="51"/>
      <c r="EL62" s="51"/>
      <c r="EM62" s="51"/>
      <c r="EN62" s="51"/>
      <c r="EO62" s="51"/>
      <c r="EP62" s="51"/>
      <c r="EQ62" s="51"/>
      <c r="ER62" s="51"/>
      <c r="ES62" s="51"/>
      <c r="ET62" s="51"/>
      <c r="EU62" s="51"/>
      <c r="EV62" s="51"/>
      <c r="EW62" s="51"/>
      <c r="EX62" s="51"/>
    </row>
    <row r="63" spans="2:154" x14ac:dyDescent="0.2">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c r="CT63" s="51"/>
      <c r="CU63" s="51"/>
      <c r="CV63" s="51"/>
      <c r="CW63" s="51"/>
      <c r="CX63" s="51"/>
      <c r="CY63" s="51"/>
      <c r="CZ63" s="51"/>
      <c r="DA63" s="51"/>
      <c r="DB63" s="51"/>
      <c r="DC63" s="51"/>
      <c r="DD63" s="51"/>
      <c r="DE63" s="51"/>
      <c r="DF63" s="51"/>
      <c r="DG63" s="51"/>
      <c r="DH63" s="51"/>
      <c r="DI63" s="51"/>
      <c r="DJ63" s="51"/>
      <c r="DK63" s="51"/>
      <c r="DL63" s="51"/>
      <c r="DM63" s="51"/>
      <c r="DN63" s="51"/>
      <c r="DO63" s="51"/>
      <c r="DP63" s="51"/>
      <c r="DQ63" s="51"/>
      <c r="DR63" s="51"/>
      <c r="DS63" s="51"/>
      <c r="DT63" s="51"/>
      <c r="DU63" s="51"/>
      <c r="DV63" s="51"/>
      <c r="DW63" s="51"/>
      <c r="DX63" s="51"/>
      <c r="DY63" s="51"/>
      <c r="DZ63" s="51"/>
      <c r="EA63" s="51"/>
      <c r="EB63" s="51"/>
      <c r="EC63" s="51"/>
      <c r="ED63" s="51"/>
      <c r="EE63" s="51"/>
      <c r="EF63" s="51"/>
      <c r="EG63" s="51"/>
      <c r="EH63" s="51"/>
      <c r="EI63" s="51"/>
      <c r="EJ63" s="51"/>
      <c r="EK63" s="51"/>
      <c r="EL63" s="51"/>
      <c r="EM63" s="51"/>
      <c r="EN63" s="51"/>
      <c r="EO63" s="51"/>
      <c r="EP63" s="51"/>
      <c r="EQ63" s="51"/>
      <c r="ER63" s="51"/>
      <c r="ES63" s="51"/>
      <c r="ET63" s="51"/>
      <c r="EU63" s="51"/>
      <c r="EV63" s="51"/>
      <c r="EW63" s="51"/>
      <c r="EX63" s="51"/>
    </row>
    <row r="64" spans="2:154" x14ac:dyDescent="0.2">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51"/>
      <c r="BW64" s="51"/>
      <c r="BX64" s="51"/>
      <c r="BY64" s="51"/>
      <c r="BZ64" s="51"/>
      <c r="CA64" s="51"/>
      <c r="CB64" s="51"/>
      <c r="CC64" s="51"/>
      <c r="CD64" s="51"/>
      <c r="CE64" s="51"/>
      <c r="CF64" s="51"/>
      <c r="CG64" s="51"/>
      <c r="CH64" s="51"/>
      <c r="CI64" s="51"/>
      <c r="CJ64" s="51"/>
      <c r="CK64" s="51"/>
      <c r="CL64" s="51"/>
      <c r="CM64" s="51"/>
      <c r="CN64" s="51"/>
      <c r="CO64" s="51"/>
      <c r="CP64" s="51"/>
      <c r="CQ64" s="51"/>
      <c r="CR64" s="51"/>
      <c r="CS64" s="51"/>
      <c r="CT64" s="51"/>
      <c r="CU64" s="51"/>
      <c r="CV64" s="51"/>
      <c r="CW64" s="51"/>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51"/>
      <c r="DV64" s="51"/>
      <c r="DW64" s="51"/>
      <c r="DX64" s="51"/>
      <c r="DY64" s="51"/>
      <c r="DZ64" s="51"/>
      <c r="EA64" s="51"/>
      <c r="EB64" s="51"/>
      <c r="EC64" s="51"/>
      <c r="ED64" s="51"/>
      <c r="EE64" s="51"/>
      <c r="EF64" s="51"/>
      <c r="EG64" s="51"/>
      <c r="EH64" s="51"/>
      <c r="EI64" s="51"/>
      <c r="EJ64" s="51"/>
      <c r="EK64" s="51"/>
      <c r="EL64" s="51"/>
      <c r="EM64" s="51"/>
      <c r="EN64" s="51"/>
      <c r="EO64" s="51"/>
      <c r="EP64" s="51"/>
      <c r="EQ64" s="51"/>
      <c r="ER64" s="51"/>
      <c r="ES64" s="51"/>
      <c r="ET64" s="51"/>
      <c r="EU64" s="51"/>
      <c r="EV64" s="51"/>
      <c r="EW64" s="51"/>
      <c r="EX64" s="51"/>
    </row>
    <row r="65" spans="2:154" x14ac:dyDescent="0.2">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51"/>
      <c r="CQ65" s="51"/>
      <c r="CR65" s="51"/>
      <c r="CS65" s="51"/>
      <c r="CT65" s="51"/>
      <c r="CU65" s="51"/>
      <c r="CV65" s="51"/>
      <c r="CW65" s="51"/>
      <c r="CX65" s="51"/>
      <c r="CY65" s="51"/>
      <c r="CZ65" s="51"/>
      <c r="DA65" s="51"/>
      <c r="DB65" s="51"/>
      <c r="DC65" s="51"/>
      <c r="DD65" s="51"/>
      <c r="DE65" s="51"/>
      <c r="DF65" s="51"/>
      <c r="DG65" s="51"/>
      <c r="DH65" s="51"/>
      <c r="DI65" s="51"/>
      <c r="DJ65" s="51"/>
      <c r="DK65" s="51"/>
      <c r="DL65" s="51"/>
      <c r="DM65" s="51"/>
      <c r="DN65" s="51"/>
      <c r="DO65" s="51"/>
      <c r="DP65" s="51"/>
      <c r="DQ65" s="51"/>
      <c r="DR65" s="51"/>
      <c r="DS65" s="51"/>
      <c r="DT65" s="51"/>
      <c r="DU65" s="51"/>
      <c r="DV65" s="51"/>
      <c r="DW65" s="51"/>
      <c r="DX65" s="51"/>
      <c r="DY65" s="51"/>
      <c r="DZ65" s="51"/>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row>
    <row r="66" spans="2:154" x14ac:dyDescent="0.2">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51"/>
      <c r="DW66" s="51"/>
      <c r="DX66" s="51"/>
      <c r="DY66" s="51"/>
      <c r="DZ66" s="51"/>
      <c r="EA66" s="51"/>
      <c r="EB66" s="51"/>
      <c r="EC66" s="51"/>
      <c r="ED66" s="51"/>
      <c r="EE66" s="51"/>
      <c r="EF66" s="51"/>
      <c r="EG66" s="51"/>
      <c r="EH66" s="51"/>
      <c r="EI66" s="51"/>
      <c r="EJ66" s="51"/>
      <c r="EK66" s="51"/>
      <c r="EL66" s="51"/>
      <c r="EM66" s="51"/>
      <c r="EN66" s="51"/>
      <c r="EO66" s="51"/>
      <c r="EP66" s="51"/>
      <c r="EQ66" s="51"/>
      <c r="ER66" s="51"/>
      <c r="ES66" s="51"/>
      <c r="ET66" s="51"/>
      <c r="EU66" s="51"/>
      <c r="EV66" s="51"/>
      <c r="EW66" s="51"/>
      <c r="EX66" s="51"/>
    </row>
  </sheetData>
  <sheetProtection password="C584" sheet="1" objects="1" scenarios="1" selectLockedCells="1"/>
  <mergeCells count="4">
    <mergeCell ref="B1:H1"/>
    <mergeCell ref="B3:H3"/>
    <mergeCell ref="B5:H5"/>
    <mergeCell ref="A20:H20"/>
  </mergeCells>
  <phoneticPr fontId="0" type="noConversion"/>
  <printOptions horizontalCentered="1"/>
  <pageMargins left="0.25" right="0.25" top="1" bottom="0.5" header="0.5" footer="0.25"/>
  <pageSetup orientation="landscape" horizontalDpi="300" verticalDpi="300" r:id="rId1"/>
  <headerFooter alignWithMargins="0">
    <oddHeader xml:space="preserve">&amp;CPENNSYLVANIA COALITION AGAINST RAPE
BENEFITS BUDGET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3"/>
  <sheetViews>
    <sheetView showGridLines="0" zoomScale="75" workbookViewId="0">
      <selection activeCell="G24" sqref="G24:G25"/>
    </sheetView>
  </sheetViews>
  <sheetFormatPr defaultRowHeight="15" x14ac:dyDescent="0.2"/>
  <cols>
    <col min="1" max="1" width="42.5703125" style="4" customWidth="1"/>
    <col min="2" max="3" width="13.7109375" style="4" customWidth="1"/>
    <col min="4" max="4" width="15.7109375" style="4" customWidth="1"/>
    <col min="5" max="5" width="13.7109375" style="4" customWidth="1"/>
    <col min="6" max="6" width="12.7109375" style="4" customWidth="1"/>
    <col min="7" max="7" width="13.7109375" style="4" customWidth="1"/>
    <col min="8" max="8" width="15.7109375" style="4" customWidth="1"/>
    <col min="9" max="16384" width="9.140625" style="4"/>
  </cols>
  <sheetData>
    <row r="1" spans="1:15" ht="15.75" thickBot="1" x14ac:dyDescent="0.25">
      <c r="A1" s="13" t="s">
        <v>0</v>
      </c>
      <c r="B1" s="259">
        <f>Personnel!B4</f>
        <v>0</v>
      </c>
      <c r="C1" s="260"/>
      <c r="D1" s="260"/>
      <c r="E1" s="260"/>
      <c r="F1" s="260"/>
      <c r="G1" s="260"/>
      <c r="H1" s="260"/>
      <c r="I1" s="7"/>
      <c r="J1" s="7"/>
      <c r="K1" s="7"/>
      <c r="L1" s="7"/>
      <c r="M1" s="7"/>
      <c r="N1" s="7"/>
      <c r="O1" s="7"/>
    </row>
    <row r="2" spans="1:15" x14ac:dyDescent="0.2">
      <c r="A2" s="13"/>
      <c r="B2" s="11"/>
      <c r="C2" s="12"/>
      <c r="D2" s="12"/>
      <c r="E2" s="12"/>
      <c r="F2" s="12"/>
      <c r="G2" s="12"/>
      <c r="H2" s="12"/>
      <c r="I2" s="7"/>
      <c r="J2" s="7"/>
      <c r="K2" s="7"/>
      <c r="L2" s="7"/>
      <c r="M2" s="7"/>
      <c r="N2" s="7"/>
      <c r="O2" s="7"/>
    </row>
    <row r="3" spans="1:15" ht="15.75" thickBot="1" x14ac:dyDescent="0.25">
      <c r="A3" s="9" t="s">
        <v>116</v>
      </c>
      <c r="B3" s="253">
        <f>Personnel!B6</f>
        <v>0</v>
      </c>
      <c r="C3" s="261"/>
      <c r="D3" s="261"/>
      <c r="E3" s="261"/>
      <c r="F3" s="261"/>
      <c r="G3" s="261"/>
      <c r="H3" s="261"/>
      <c r="I3" s="7"/>
      <c r="J3" s="7"/>
      <c r="K3" s="7"/>
      <c r="L3" s="7"/>
      <c r="M3" s="7"/>
      <c r="N3" s="7"/>
      <c r="O3" s="7"/>
    </row>
    <row r="4" spans="1:15" s="51" customFormat="1" ht="15.75" thickBot="1" x14ac:dyDescent="0.25">
      <c r="A4" s="178"/>
      <c r="B4" s="172"/>
      <c r="C4" s="179"/>
      <c r="D4" s="179"/>
      <c r="E4" s="179"/>
      <c r="F4" s="179"/>
      <c r="G4" s="179"/>
      <c r="H4" s="179"/>
      <c r="I4" s="180"/>
      <c r="J4" s="180"/>
      <c r="K4" s="180"/>
      <c r="L4" s="180"/>
      <c r="M4" s="180"/>
      <c r="N4" s="180"/>
      <c r="O4" s="180"/>
    </row>
    <row r="5" spans="1:15" ht="18.75" thickBot="1" x14ac:dyDescent="0.3">
      <c r="A5" s="8"/>
      <c r="B5" s="262" t="s">
        <v>105</v>
      </c>
      <c r="C5" s="248"/>
      <c r="D5" s="248"/>
      <c r="E5" s="248"/>
      <c r="F5" s="248"/>
      <c r="G5" s="248"/>
      <c r="H5" s="249"/>
    </row>
    <row r="6" spans="1:15" s="16" customFormat="1" ht="15.75" x14ac:dyDescent="0.25">
      <c r="A6" s="15"/>
      <c r="B6" s="181"/>
      <c r="C6" s="181"/>
      <c r="D6" s="17" t="s">
        <v>4</v>
      </c>
      <c r="E6" s="17" t="s">
        <v>7</v>
      </c>
      <c r="F6" s="17" t="s">
        <v>4</v>
      </c>
      <c r="G6" s="17" t="s">
        <v>11</v>
      </c>
      <c r="H6" s="17" t="s">
        <v>4</v>
      </c>
    </row>
    <row r="7" spans="1:15" s="16" customFormat="1" ht="15.75" x14ac:dyDescent="0.25">
      <c r="A7" s="17" t="s">
        <v>22</v>
      </c>
      <c r="B7" s="17" t="s">
        <v>2</v>
      </c>
      <c r="C7" s="17" t="s">
        <v>3</v>
      </c>
      <c r="D7" s="17" t="s">
        <v>5</v>
      </c>
      <c r="E7" s="17" t="s">
        <v>8</v>
      </c>
      <c r="F7" s="17" t="s">
        <v>8</v>
      </c>
      <c r="G7" s="17" t="s">
        <v>8</v>
      </c>
      <c r="H7" s="17" t="s">
        <v>12</v>
      </c>
    </row>
    <row r="8" spans="1:15" s="20" customFormat="1" ht="15.75" x14ac:dyDescent="0.25">
      <c r="A8" s="18"/>
      <c r="B8" s="18"/>
      <c r="C8" s="18"/>
      <c r="D8" s="19" t="s">
        <v>6</v>
      </c>
      <c r="E8" s="19" t="s">
        <v>9</v>
      </c>
      <c r="F8" s="19" t="s">
        <v>10</v>
      </c>
      <c r="G8" s="19" t="s">
        <v>9</v>
      </c>
      <c r="H8" s="19" t="s">
        <v>10</v>
      </c>
    </row>
    <row r="9" spans="1:15" x14ac:dyDescent="0.2">
      <c r="A9" s="14" t="s">
        <v>23</v>
      </c>
      <c r="B9" s="63"/>
      <c r="C9" s="63"/>
      <c r="D9" s="26">
        <f t="shared" ref="D9:D23" si="0">SUM(B9:C9)</f>
        <v>0</v>
      </c>
      <c r="E9" s="63"/>
      <c r="F9" s="26">
        <f>SUM(D9:E9)</f>
        <v>0</v>
      </c>
      <c r="G9" s="63"/>
      <c r="H9" s="26">
        <f>SUM(F9:G9)</f>
        <v>0</v>
      </c>
    </row>
    <row r="10" spans="1:15" x14ac:dyDescent="0.2">
      <c r="A10" s="14" t="s">
        <v>96</v>
      </c>
      <c r="B10" s="63"/>
      <c r="C10" s="63"/>
      <c r="D10" s="26">
        <f t="shared" si="0"/>
        <v>0</v>
      </c>
      <c r="E10" s="63"/>
      <c r="F10" s="26">
        <f>SUM(D10:E10)</f>
        <v>0</v>
      </c>
      <c r="G10" s="63"/>
      <c r="H10" s="26">
        <f>SUM(F10:G10)</f>
        <v>0</v>
      </c>
    </row>
    <row r="11" spans="1:15" x14ac:dyDescent="0.2">
      <c r="A11" s="14" t="s">
        <v>24</v>
      </c>
      <c r="B11" s="63"/>
      <c r="C11" s="63"/>
      <c r="D11" s="26">
        <f t="shared" si="0"/>
        <v>0</v>
      </c>
      <c r="E11" s="63"/>
      <c r="F11" s="26">
        <f t="shared" ref="F11:F24" si="1">SUM(D11:E11)</f>
        <v>0</v>
      </c>
      <c r="G11" s="63"/>
      <c r="H11" s="26">
        <f t="shared" ref="H11:H24" si="2">SUM(F11:G11)</f>
        <v>0</v>
      </c>
    </row>
    <row r="12" spans="1:15" x14ac:dyDescent="0.2">
      <c r="A12" s="14" t="s">
        <v>25</v>
      </c>
      <c r="B12" s="63"/>
      <c r="C12" s="63"/>
      <c r="D12" s="26">
        <f t="shared" si="0"/>
        <v>0</v>
      </c>
      <c r="E12" s="63"/>
      <c r="F12" s="26">
        <f t="shared" si="1"/>
        <v>0</v>
      </c>
      <c r="G12" s="63"/>
      <c r="H12" s="26">
        <f t="shared" si="2"/>
        <v>0</v>
      </c>
    </row>
    <row r="13" spans="1:15" x14ac:dyDescent="0.2">
      <c r="A13" s="14" t="s">
        <v>26</v>
      </c>
      <c r="B13" s="63"/>
      <c r="C13" s="63"/>
      <c r="D13" s="26">
        <f t="shared" si="0"/>
        <v>0</v>
      </c>
      <c r="E13" s="63"/>
      <c r="F13" s="26">
        <f t="shared" si="1"/>
        <v>0</v>
      </c>
      <c r="G13" s="63"/>
      <c r="H13" s="26">
        <f t="shared" si="2"/>
        <v>0</v>
      </c>
    </row>
    <row r="14" spans="1:15" x14ac:dyDescent="0.2">
      <c r="A14" s="14" t="s">
        <v>27</v>
      </c>
      <c r="B14" s="63"/>
      <c r="C14" s="63"/>
      <c r="D14" s="26">
        <f t="shared" si="0"/>
        <v>0</v>
      </c>
      <c r="E14" s="63"/>
      <c r="F14" s="26">
        <f t="shared" si="1"/>
        <v>0</v>
      </c>
      <c r="G14" s="63"/>
      <c r="H14" s="26">
        <f t="shared" si="2"/>
        <v>0</v>
      </c>
    </row>
    <row r="15" spans="1:15" x14ac:dyDescent="0.2">
      <c r="A15" s="14" t="s">
        <v>28</v>
      </c>
      <c r="B15" s="63"/>
      <c r="C15" s="63"/>
      <c r="D15" s="26">
        <f t="shared" si="0"/>
        <v>0</v>
      </c>
      <c r="E15" s="63"/>
      <c r="F15" s="26">
        <f t="shared" si="1"/>
        <v>0</v>
      </c>
      <c r="G15" s="63"/>
      <c r="H15" s="26">
        <f t="shared" si="2"/>
        <v>0</v>
      </c>
    </row>
    <row r="16" spans="1:15" x14ac:dyDescent="0.2">
      <c r="A16" s="14" t="s">
        <v>29</v>
      </c>
      <c r="B16" s="63"/>
      <c r="C16" s="63"/>
      <c r="D16" s="26">
        <f t="shared" si="0"/>
        <v>0</v>
      </c>
      <c r="E16" s="63"/>
      <c r="F16" s="26">
        <f t="shared" si="1"/>
        <v>0</v>
      </c>
      <c r="G16" s="63"/>
      <c r="H16" s="26">
        <f t="shared" si="2"/>
        <v>0</v>
      </c>
    </row>
    <row r="17" spans="1:12" x14ac:dyDescent="0.2">
      <c r="A17" s="21" t="s">
        <v>30</v>
      </c>
      <c r="B17" s="63"/>
      <c r="C17" s="63"/>
      <c r="D17" s="26">
        <f t="shared" si="0"/>
        <v>0</v>
      </c>
      <c r="E17" s="63"/>
      <c r="F17" s="26">
        <f t="shared" si="1"/>
        <v>0</v>
      </c>
      <c r="G17" s="63"/>
      <c r="H17" s="26">
        <f t="shared" si="2"/>
        <v>0</v>
      </c>
    </row>
    <row r="18" spans="1:12" x14ac:dyDescent="0.2">
      <c r="A18" s="21" t="s">
        <v>31</v>
      </c>
      <c r="B18" s="63"/>
      <c r="C18" s="63"/>
      <c r="D18" s="26">
        <f t="shared" si="0"/>
        <v>0</v>
      </c>
      <c r="E18" s="63"/>
      <c r="F18" s="26">
        <f t="shared" si="1"/>
        <v>0</v>
      </c>
      <c r="G18" s="63"/>
      <c r="H18" s="26">
        <f t="shared" si="2"/>
        <v>0</v>
      </c>
      <c r="L18" s="171"/>
    </row>
    <row r="19" spans="1:12" x14ac:dyDescent="0.2">
      <c r="A19" s="21" t="s">
        <v>32</v>
      </c>
      <c r="B19" s="63"/>
      <c r="C19" s="63"/>
      <c r="D19" s="26">
        <f t="shared" si="0"/>
        <v>0</v>
      </c>
      <c r="E19" s="63"/>
      <c r="F19" s="26">
        <f t="shared" si="1"/>
        <v>0</v>
      </c>
      <c r="G19" s="63"/>
      <c r="H19" s="26">
        <f t="shared" si="2"/>
        <v>0</v>
      </c>
    </row>
    <row r="20" spans="1:12" x14ac:dyDescent="0.2">
      <c r="A20" s="21" t="s">
        <v>33</v>
      </c>
      <c r="B20" s="63"/>
      <c r="C20" s="63"/>
      <c r="D20" s="26">
        <f t="shared" si="0"/>
        <v>0</v>
      </c>
      <c r="E20" s="63"/>
      <c r="F20" s="26">
        <f t="shared" si="1"/>
        <v>0</v>
      </c>
      <c r="G20" s="63"/>
      <c r="H20" s="26">
        <f t="shared" si="2"/>
        <v>0</v>
      </c>
    </row>
    <row r="21" spans="1:12" x14ac:dyDescent="0.2">
      <c r="A21" s="170" t="s">
        <v>34</v>
      </c>
      <c r="B21" s="63"/>
      <c r="C21" s="63"/>
      <c r="D21" s="26">
        <f t="shared" si="0"/>
        <v>0</v>
      </c>
      <c r="E21" s="63"/>
      <c r="F21" s="26">
        <f t="shared" si="1"/>
        <v>0</v>
      </c>
      <c r="G21" s="63"/>
      <c r="H21" s="26">
        <f t="shared" si="2"/>
        <v>0</v>
      </c>
    </row>
    <row r="22" spans="1:12" x14ac:dyDescent="0.2">
      <c r="A22" s="21" t="s">
        <v>35</v>
      </c>
      <c r="B22" s="63"/>
      <c r="C22" s="63"/>
      <c r="D22" s="26">
        <f t="shared" si="0"/>
        <v>0</v>
      </c>
      <c r="E22" s="63"/>
      <c r="F22" s="26">
        <f t="shared" si="1"/>
        <v>0</v>
      </c>
      <c r="G22" s="63"/>
      <c r="H22" s="26">
        <f t="shared" si="2"/>
        <v>0</v>
      </c>
    </row>
    <row r="23" spans="1:12" x14ac:dyDescent="0.2">
      <c r="A23" s="21" t="s">
        <v>36</v>
      </c>
      <c r="B23" s="244"/>
      <c r="C23" s="63"/>
      <c r="D23" s="26">
        <f t="shared" si="0"/>
        <v>0</v>
      </c>
      <c r="E23" s="63"/>
      <c r="F23" s="26">
        <f t="shared" si="1"/>
        <v>0</v>
      </c>
      <c r="G23" s="63"/>
      <c r="H23" s="26">
        <f t="shared" si="2"/>
        <v>0</v>
      </c>
    </row>
    <row r="24" spans="1:12" s="24" customFormat="1" ht="33.75" customHeight="1" x14ac:dyDescent="0.2">
      <c r="A24" s="245" t="s">
        <v>118</v>
      </c>
      <c r="B24" s="242"/>
      <c r="C24" s="27"/>
      <c r="D24" s="27"/>
      <c r="E24" s="263"/>
      <c r="F24" s="265">
        <f t="shared" si="1"/>
        <v>0</v>
      </c>
      <c r="G24" s="263"/>
      <c r="H24" s="265">
        <f t="shared" si="2"/>
        <v>0</v>
      </c>
    </row>
    <row r="25" spans="1:12" s="24" customFormat="1" ht="32.25" customHeight="1" x14ac:dyDescent="0.2">
      <c r="A25" s="246" t="s">
        <v>119</v>
      </c>
      <c r="B25" s="242"/>
      <c r="C25" s="27"/>
      <c r="D25" s="27"/>
      <c r="E25" s="316"/>
      <c r="F25" s="264"/>
      <c r="G25" s="316"/>
      <c r="H25" s="264"/>
    </row>
    <row r="26" spans="1:12" x14ac:dyDescent="0.2">
      <c r="A26" s="243"/>
      <c r="B26" s="26"/>
      <c r="C26" s="26"/>
      <c r="D26" s="26"/>
      <c r="E26" s="26"/>
      <c r="F26" s="26"/>
      <c r="G26" s="26"/>
      <c r="H26" s="26"/>
    </row>
    <row r="27" spans="1:12" ht="15.75" x14ac:dyDescent="0.25">
      <c r="A27" s="22" t="s">
        <v>37</v>
      </c>
      <c r="B27" s="28">
        <f>SUM(B9:B23)</f>
        <v>0</v>
      </c>
      <c r="C27" s="28">
        <f>SUM(C9:C23)</f>
        <v>0</v>
      </c>
      <c r="D27" s="28">
        <f>SUM(D9:D23)</f>
        <v>0</v>
      </c>
      <c r="E27" s="28">
        <f>SUM(E9:E24)</f>
        <v>0</v>
      </c>
      <c r="F27" s="28">
        <f>SUM(F9:F24)</f>
        <v>0</v>
      </c>
      <c r="G27" s="28">
        <f>SUM(G9:G24)</f>
        <v>0</v>
      </c>
      <c r="H27" s="28">
        <f>SUM(H9:H24)</f>
        <v>0</v>
      </c>
    </row>
    <row r="28" spans="1:12" x14ac:dyDescent="0.2">
      <c r="A28" s="14"/>
      <c r="B28" s="26"/>
      <c r="C28" s="26"/>
      <c r="D28" s="26"/>
      <c r="E28" s="26"/>
      <c r="F28" s="26"/>
      <c r="G28" s="26"/>
      <c r="H28" s="26"/>
    </row>
    <row r="29" spans="1:12" ht="15.75" x14ac:dyDescent="0.25">
      <c r="A29" s="23" t="s">
        <v>14</v>
      </c>
      <c r="B29" s="26">
        <f>Personnel!C60</f>
        <v>0</v>
      </c>
      <c r="C29" s="26">
        <f>Personnel!D60</f>
        <v>0</v>
      </c>
      <c r="D29" s="26">
        <f>Personnel!E60</f>
        <v>0</v>
      </c>
      <c r="E29" s="26">
        <f>Personnel!F60</f>
        <v>0</v>
      </c>
      <c r="F29" s="26">
        <f>Personnel!G60</f>
        <v>0</v>
      </c>
      <c r="G29" s="26">
        <f>Personnel!H60</f>
        <v>0</v>
      </c>
      <c r="H29" s="26">
        <f>Personnel!I60</f>
        <v>0</v>
      </c>
    </row>
    <row r="30" spans="1:12" x14ac:dyDescent="0.2">
      <c r="A30" s="14"/>
      <c r="B30" s="26"/>
      <c r="C30" s="26"/>
      <c r="D30" s="26"/>
      <c r="E30" s="26"/>
      <c r="F30" s="26"/>
      <c r="G30" s="26"/>
      <c r="H30" s="26"/>
    </row>
    <row r="31" spans="1:12" ht="15.75" x14ac:dyDescent="0.25">
      <c r="A31" s="23" t="s">
        <v>15</v>
      </c>
      <c r="B31" s="26">
        <f>Benefits!B17</f>
        <v>0</v>
      </c>
      <c r="C31" s="26">
        <f>Benefits!C17</f>
        <v>0</v>
      </c>
      <c r="D31" s="26">
        <f>Benefits!D17</f>
        <v>0</v>
      </c>
      <c r="E31" s="26">
        <f>Benefits!E17</f>
        <v>0</v>
      </c>
      <c r="F31" s="26">
        <f>Benefits!F17</f>
        <v>0</v>
      </c>
      <c r="G31" s="26">
        <f>Benefits!G17</f>
        <v>0</v>
      </c>
      <c r="H31" s="26">
        <f>Benefits!H17</f>
        <v>0</v>
      </c>
    </row>
    <row r="32" spans="1:12" x14ac:dyDescent="0.2">
      <c r="A32" s="14"/>
      <c r="B32" s="26"/>
      <c r="C32" s="26"/>
      <c r="D32" s="26"/>
      <c r="E32" s="26"/>
      <c r="F32" s="26"/>
      <c r="G32" s="26"/>
      <c r="H32" s="26"/>
    </row>
    <row r="33" spans="1:8" ht="15.75" x14ac:dyDescent="0.25">
      <c r="A33" s="23" t="s">
        <v>38</v>
      </c>
      <c r="B33" s="28">
        <f>SUM(B27,B29,B31)</f>
        <v>0</v>
      </c>
      <c r="C33" s="28">
        <f t="shared" ref="C33:H33" si="3">SUM(C27,C29,C31)</f>
        <v>0</v>
      </c>
      <c r="D33" s="28">
        <f t="shared" si="3"/>
        <v>0</v>
      </c>
      <c r="E33" s="28">
        <f t="shared" si="3"/>
        <v>0</v>
      </c>
      <c r="F33" s="28">
        <f t="shared" si="3"/>
        <v>0</v>
      </c>
      <c r="G33" s="28">
        <f t="shared" si="3"/>
        <v>0</v>
      </c>
      <c r="H33" s="203">
        <f t="shared" si="3"/>
        <v>0</v>
      </c>
    </row>
  </sheetData>
  <sheetProtection password="C584" sheet="1" objects="1" scenarios="1" selectLockedCells="1"/>
  <mergeCells count="7">
    <mergeCell ref="B1:H1"/>
    <mergeCell ref="B3:H3"/>
    <mergeCell ref="B5:H5"/>
    <mergeCell ref="E24:E25"/>
    <mergeCell ref="G24:G25"/>
    <mergeCell ref="F24:F25"/>
    <mergeCell ref="H24:H25"/>
  </mergeCells>
  <phoneticPr fontId="0" type="noConversion"/>
  <printOptions horizontalCentered="1"/>
  <pageMargins left="0.25" right="0.25" top="1" bottom="0.5" header="0.5" footer="0.25"/>
  <pageSetup scale="95" orientation="landscape" horizontalDpi="300" verticalDpi="300" r:id="rId1"/>
  <headerFooter alignWithMargins="0">
    <oddHeader xml:space="preserve">&amp;CPENNSYLVANIA COALITION AGAINST RAPE
OPERATIONS BUDGET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R45"/>
  <sheetViews>
    <sheetView workbookViewId="0">
      <selection activeCell="B14" sqref="B14:K14"/>
    </sheetView>
  </sheetViews>
  <sheetFormatPr defaultRowHeight="12.75" x14ac:dyDescent="0.2"/>
  <cols>
    <col min="1" max="1" width="2.140625" style="207" customWidth="1"/>
    <col min="2" max="2" width="17.85546875" style="207" customWidth="1"/>
    <col min="3" max="11" width="10.7109375" style="207" customWidth="1"/>
    <col min="12" max="13" width="9.140625" style="204"/>
    <col min="14" max="14" width="10.28515625" style="204" bestFit="1" customWidth="1"/>
    <col min="15" max="44" width="9.140625" style="204"/>
    <col min="45" max="16384" width="9.140625" style="207"/>
  </cols>
  <sheetData>
    <row r="1" spans="2:11" x14ac:dyDescent="0.2">
      <c r="B1" s="205" t="s">
        <v>97</v>
      </c>
      <c r="C1" s="206"/>
      <c r="D1" s="206"/>
      <c r="E1" s="206"/>
      <c r="F1" s="206"/>
      <c r="G1" s="206"/>
      <c r="H1" s="206"/>
      <c r="I1" s="206"/>
      <c r="J1" s="206"/>
      <c r="K1" s="206"/>
    </row>
    <row r="2" spans="2:11" x14ac:dyDescent="0.2">
      <c r="B2" s="205" t="s">
        <v>98</v>
      </c>
      <c r="C2" s="206"/>
      <c r="D2" s="206"/>
      <c r="E2" s="206"/>
      <c r="F2" s="206"/>
      <c r="G2" s="206"/>
      <c r="H2" s="206"/>
      <c r="I2" s="206"/>
      <c r="J2" s="206"/>
      <c r="K2" s="206"/>
    </row>
    <row r="5" spans="2:11" ht="15.75" thickBot="1" x14ac:dyDescent="0.3">
      <c r="B5" s="208" t="s">
        <v>0</v>
      </c>
      <c r="C5" s="281">
        <f>+Personnel!B4</f>
        <v>0</v>
      </c>
      <c r="D5" s="281"/>
      <c r="E5" s="281"/>
      <c r="F5" s="281"/>
      <c r="G5" s="281"/>
      <c r="H5" s="281"/>
      <c r="I5" s="281"/>
      <c r="J5" s="214"/>
    </row>
    <row r="6" spans="2:11" ht="15" x14ac:dyDescent="0.25">
      <c r="B6" s="208"/>
      <c r="C6" s="209"/>
      <c r="D6" s="209"/>
      <c r="E6" s="209"/>
      <c r="F6" s="209"/>
      <c r="G6" s="209"/>
      <c r="H6" s="209"/>
      <c r="I6" s="209"/>
    </row>
    <row r="7" spans="2:11" ht="15.75" thickBot="1" x14ac:dyDescent="0.3">
      <c r="B7" s="210" t="s">
        <v>116</v>
      </c>
      <c r="C7" s="282">
        <f>+Personnel!B6</f>
        <v>0</v>
      </c>
      <c r="D7" s="282"/>
      <c r="E7" s="282"/>
      <c r="F7" s="282"/>
      <c r="G7" s="282"/>
      <c r="H7" s="282"/>
      <c r="I7" s="282"/>
      <c r="J7" s="214"/>
    </row>
    <row r="9" spans="2:11" ht="25.5" customHeight="1" thickBot="1" x14ac:dyDescent="0.25">
      <c r="B9" s="278" t="s">
        <v>104</v>
      </c>
      <c r="C9" s="279"/>
      <c r="D9" s="279"/>
      <c r="E9" s="279"/>
      <c r="F9" s="279"/>
      <c r="G9" s="279"/>
      <c r="H9" s="279"/>
      <c r="I9" s="279"/>
      <c r="J9" s="279"/>
      <c r="K9" s="280"/>
    </row>
    <row r="10" spans="2:11" ht="50.25" customHeight="1" thickBot="1" x14ac:dyDescent="0.25">
      <c r="B10" s="275" t="s">
        <v>120</v>
      </c>
      <c r="C10" s="276"/>
      <c r="D10" s="276"/>
      <c r="E10" s="276"/>
      <c r="F10" s="276"/>
      <c r="G10" s="276"/>
      <c r="H10" s="276"/>
      <c r="I10" s="276"/>
      <c r="J10" s="276"/>
      <c r="K10" s="277"/>
    </row>
    <row r="11" spans="2:11" ht="13.5" thickBot="1" x14ac:dyDescent="0.25">
      <c r="B11" s="211"/>
    </row>
    <row r="12" spans="2:11" ht="42" customHeight="1" thickBot="1" x14ac:dyDescent="0.25">
      <c r="B12" s="275" t="s">
        <v>106</v>
      </c>
      <c r="C12" s="276"/>
      <c r="D12" s="276"/>
      <c r="E12" s="276"/>
      <c r="F12" s="276"/>
      <c r="G12" s="276"/>
      <c r="H12" s="276"/>
      <c r="I12" s="276"/>
      <c r="J12" s="276"/>
      <c r="K12" s="277"/>
    </row>
    <row r="13" spans="2:11" ht="13.5" thickBot="1" x14ac:dyDescent="0.25">
      <c r="B13" s="211"/>
    </row>
    <row r="14" spans="2:11" ht="50.25" customHeight="1" thickBot="1" x14ac:dyDescent="0.25">
      <c r="B14" s="275" t="s">
        <v>121</v>
      </c>
      <c r="C14" s="276"/>
      <c r="D14" s="276"/>
      <c r="E14" s="276"/>
      <c r="F14" s="276"/>
      <c r="G14" s="276"/>
      <c r="H14" s="276"/>
      <c r="I14" s="276"/>
      <c r="J14" s="276"/>
      <c r="K14" s="277"/>
    </row>
    <row r="15" spans="2:11" x14ac:dyDescent="0.2">
      <c r="B15" s="211"/>
    </row>
    <row r="16" spans="2:11" x14ac:dyDescent="0.2">
      <c r="B16" s="211"/>
    </row>
    <row r="17" spans="2:14" ht="15" x14ac:dyDescent="0.25">
      <c r="B17" s="283" t="s">
        <v>99</v>
      </c>
      <c r="C17" s="284"/>
      <c r="D17" s="284"/>
      <c r="E17" s="284"/>
      <c r="F17" s="284"/>
      <c r="G17" s="284"/>
      <c r="H17" s="284"/>
      <c r="I17" s="284"/>
      <c r="J17" s="284"/>
      <c r="K17" s="284"/>
      <c r="N17" s="215"/>
    </row>
    <row r="20" spans="2:14" ht="17.25" customHeight="1" thickBot="1" x14ac:dyDescent="0.25">
      <c r="B20" s="212" t="s">
        <v>103</v>
      </c>
      <c r="C20" s="211"/>
      <c r="D20" s="213"/>
      <c r="E20" s="211"/>
      <c r="F20" s="211"/>
      <c r="G20" s="211"/>
      <c r="H20" s="211"/>
    </row>
    <row r="21" spans="2:14" ht="17.25" customHeight="1" x14ac:dyDescent="0.2">
      <c r="B21" s="266"/>
      <c r="C21" s="267"/>
      <c r="D21" s="267"/>
      <c r="E21" s="267"/>
      <c r="F21" s="267"/>
      <c r="G21" s="267"/>
      <c r="H21" s="267"/>
      <c r="I21" s="267"/>
      <c r="J21" s="267"/>
      <c r="K21" s="268"/>
    </row>
    <row r="22" spans="2:14" ht="17.25" customHeight="1" x14ac:dyDescent="0.2">
      <c r="B22" s="269"/>
      <c r="C22" s="270"/>
      <c r="D22" s="270"/>
      <c r="E22" s="270"/>
      <c r="F22" s="270"/>
      <c r="G22" s="270"/>
      <c r="H22" s="270"/>
      <c r="I22" s="270"/>
      <c r="J22" s="270"/>
      <c r="K22" s="271"/>
    </row>
    <row r="23" spans="2:14" ht="17.25" customHeight="1" x14ac:dyDescent="0.2">
      <c r="B23" s="269"/>
      <c r="C23" s="270"/>
      <c r="D23" s="270"/>
      <c r="E23" s="270"/>
      <c r="F23" s="270"/>
      <c r="G23" s="270"/>
      <c r="H23" s="270"/>
      <c r="I23" s="270"/>
      <c r="J23" s="270"/>
      <c r="K23" s="271"/>
    </row>
    <row r="24" spans="2:14" ht="17.25" customHeight="1" x14ac:dyDescent="0.2">
      <c r="B24" s="269"/>
      <c r="C24" s="270"/>
      <c r="D24" s="270"/>
      <c r="E24" s="270"/>
      <c r="F24" s="270"/>
      <c r="G24" s="270"/>
      <c r="H24" s="270"/>
      <c r="I24" s="270"/>
      <c r="J24" s="270"/>
      <c r="K24" s="271"/>
    </row>
    <row r="25" spans="2:14" ht="17.25" customHeight="1" x14ac:dyDescent="0.2">
      <c r="B25" s="269"/>
      <c r="C25" s="270"/>
      <c r="D25" s="270"/>
      <c r="E25" s="270"/>
      <c r="F25" s="270"/>
      <c r="G25" s="270"/>
      <c r="H25" s="270"/>
      <c r="I25" s="270"/>
      <c r="J25" s="270"/>
      <c r="K25" s="271"/>
    </row>
    <row r="26" spans="2:14" ht="17.25" customHeight="1" x14ac:dyDescent="0.2">
      <c r="B26" s="269"/>
      <c r="C26" s="270"/>
      <c r="D26" s="270"/>
      <c r="E26" s="270"/>
      <c r="F26" s="270"/>
      <c r="G26" s="270"/>
      <c r="H26" s="270"/>
      <c r="I26" s="270"/>
      <c r="J26" s="270"/>
      <c r="K26" s="271"/>
    </row>
    <row r="27" spans="2:14" ht="17.25" customHeight="1" x14ac:dyDescent="0.2">
      <c r="B27" s="269"/>
      <c r="C27" s="270"/>
      <c r="D27" s="270"/>
      <c r="E27" s="270"/>
      <c r="F27" s="270"/>
      <c r="G27" s="270"/>
      <c r="H27" s="270"/>
      <c r="I27" s="270"/>
      <c r="J27" s="270"/>
      <c r="K27" s="271"/>
    </row>
    <row r="28" spans="2:14" ht="17.25" customHeight="1" x14ac:dyDescent="0.2">
      <c r="B28" s="269"/>
      <c r="C28" s="270"/>
      <c r="D28" s="270"/>
      <c r="E28" s="270"/>
      <c r="F28" s="270"/>
      <c r="G28" s="270"/>
      <c r="H28" s="270"/>
      <c r="I28" s="270"/>
      <c r="J28" s="270"/>
      <c r="K28" s="271"/>
    </row>
    <row r="29" spans="2:14" ht="17.25" customHeight="1" x14ac:dyDescent="0.2">
      <c r="B29" s="269"/>
      <c r="C29" s="270"/>
      <c r="D29" s="270"/>
      <c r="E29" s="270"/>
      <c r="F29" s="270"/>
      <c r="G29" s="270"/>
      <c r="H29" s="270"/>
      <c r="I29" s="270"/>
      <c r="J29" s="270"/>
      <c r="K29" s="271"/>
    </row>
    <row r="30" spans="2:14" ht="17.25" customHeight="1" x14ac:dyDescent="0.2">
      <c r="B30" s="269"/>
      <c r="C30" s="270"/>
      <c r="D30" s="270"/>
      <c r="E30" s="270"/>
      <c r="F30" s="270"/>
      <c r="G30" s="270"/>
      <c r="H30" s="270"/>
      <c r="I30" s="270"/>
      <c r="J30" s="270"/>
      <c r="K30" s="271"/>
    </row>
    <row r="31" spans="2:14" ht="17.25" customHeight="1" x14ac:dyDescent="0.2">
      <c r="B31" s="269"/>
      <c r="C31" s="270"/>
      <c r="D31" s="270"/>
      <c r="E31" s="270"/>
      <c r="F31" s="270"/>
      <c r="G31" s="270"/>
      <c r="H31" s="270"/>
      <c r="I31" s="270"/>
      <c r="J31" s="270"/>
      <c r="K31" s="271"/>
    </row>
    <row r="32" spans="2:14" ht="17.25" customHeight="1" x14ac:dyDescent="0.2">
      <c r="B32" s="269"/>
      <c r="C32" s="270"/>
      <c r="D32" s="270"/>
      <c r="E32" s="270"/>
      <c r="F32" s="270"/>
      <c r="G32" s="270"/>
      <c r="H32" s="270"/>
      <c r="I32" s="270"/>
      <c r="J32" s="270"/>
      <c r="K32" s="271"/>
    </row>
    <row r="33" spans="2:11" ht="17.25" customHeight="1" x14ac:dyDescent="0.2">
      <c r="B33" s="269"/>
      <c r="C33" s="270"/>
      <c r="D33" s="270"/>
      <c r="E33" s="270"/>
      <c r="F33" s="270"/>
      <c r="G33" s="270"/>
      <c r="H33" s="270"/>
      <c r="I33" s="270"/>
      <c r="J33" s="270"/>
      <c r="K33" s="271"/>
    </row>
    <row r="34" spans="2:11" ht="17.25" customHeight="1" x14ac:dyDescent="0.2">
      <c r="B34" s="269"/>
      <c r="C34" s="270"/>
      <c r="D34" s="270"/>
      <c r="E34" s="270"/>
      <c r="F34" s="270"/>
      <c r="G34" s="270"/>
      <c r="H34" s="270"/>
      <c r="I34" s="270"/>
      <c r="J34" s="270"/>
      <c r="K34" s="271"/>
    </row>
    <row r="35" spans="2:11" ht="17.25" customHeight="1" x14ac:dyDescent="0.2">
      <c r="B35" s="269"/>
      <c r="C35" s="270"/>
      <c r="D35" s="270"/>
      <c r="E35" s="270"/>
      <c r="F35" s="270"/>
      <c r="G35" s="270"/>
      <c r="H35" s="270"/>
      <c r="I35" s="270"/>
      <c r="J35" s="270"/>
      <c r="K35" s="271"/>
    </row>
    <row r="36" spans="2:11" ht="17.25" customHeight="1" x14ac:dyDescent="0.2">
      <c r="B36" s="269"/>
      <c r="C36" s="270"/>
      <c r="D36" s="270"/>
      <c r="E36" s="270"/>
      <c r="F36" s="270"/>
      <c r="G36" s="270"/>
      <c r="H36" s="270"/>
      <c r="I36" s="270"/>
      <c r="J36" s="270"/>
      <c r="K36" s="271"/>
    </row>
    <row r="37" spans="2:11" ht="17.25" customHeight="1" x14ac:dyDescent="0.2">
      <c r="B37" s="269"/>
      <c r="C37" s="270"/>
      <c r="D37" s="270"/>
      <c r="E37" s="270"/>
      <c r="F37" s="270"/>
      <c r="G37" s="270"/>
      <c r="H37" s="270"/>
      <c r="I37" s="270"/>
      <c r="J37" s="270"/>
      <c r="K37" s="271"/>
    </row>
    <row r="38" spans="2:11" ht="17.25" customHeight="1" x14ac:dyDescent="0.2">
      <c r="B38" s="269"/>
      <c r="C38" s="270"/>
      <c r="D38" s="270"/>
      <c r="E38" s="270"/>
      <c r="F38" s="270"/>
      <c r="G38" s="270"/>
      <c r="H38" s="270"/>
      <c r="I38" s="270"/>
      <c r="J38" s="270"/>
      <c r="K38" s="271"/>
    </row>
    <row r="39" spans="2:11" ht="17.25" customHeight="1" x14ac:dyDescent="0.2">
      <c r="B39" s="269"/>
      <c r="C39" s="270"/>
      <c r="D39" s="270"/>
      <c r="E39" s="270"/>
      <c r="F39" s="270"/>
      <c r="G39" s="270"/>
      <c r="H39" s="270"/>
      <c r="I39" s="270"/>
      <c r="J39" s="270"/>
      <c r="K39" s="271"/>
    </row>
    <row r="40" spans="2:11" ht="17.25" customHeight="1" x14ac:dyDescent="0.2">
      <c r="B40" s="269"/>
      <c r="C40" s="270"/>
      <c r="D40" s="270"/>
      <c r="E40" s="270"/>
      <c r="F40" s="270"/>
      <c r="G40" s="270"/>
      <c r="H40" s="270"/>
      <c r="I40" s="270"/>
      <c r="J40" s="270"/>
      <c r="K40" s="271"/>
    </row>
    <row r="41" spans="2:11" ht="17.25" customHeight="1" x14ac:dyDescent="0.2">
      <c r="B41" s="269"/>
      <c r="C41" s="270"/>
      <c r="D41" s="270"/>
      <c r="E41" s="270"/>
      <c r="F41" s="270"/>
      <c r="G41" s="270"/>
      <c r="H41" s="270"/>
      <c r="I41" s="270"/>
      <c r="J41" s="270"/>
      <c r="K41" s="271"/>
    </row>
    <row r="42" spans="2:11" ht="17.25" customHeight="1" x14ac:dyDescent="0.2">
      <c r="B42" s="269"/>
      <c r="C42" s="270"/>
      <c r="D42" s="270"/>
      <c r="E42" s="270"/>
      <c r="F42" s="270"/>
      <c r="G42" s="270"/>
      <c r="H42" s="270"/>
      <c r="I42" s="270"/>
      <c r="J42" s="270"/>
      <c r="K42" s="271"/>
    </row>
    <row r="43" spans="2:11" ht="17.25" customHeight="1" x14ac:dyDescent="0.2">
      <c r="B43" s="269"/>
      <c r="C43" s="270"/>
      <c r="D43" s="270"/>
      <c r="E43" s="270"/>
      <c r="F43" s="270"/>
      <c r="G43" s="270"/>
      <c r="H43" s="270"/>
      <c r="I43" s="270"/>
      <c r="J43" s="270"/>
      <c r="K43" s="271"/>
    </row>
    <row r="44" spans="2:11" ht="17.25" customHeight="1" thickBot="1" x14ac:dyDescent="0.25">
      <c r="B44" s="272"/>
      <c r="C44" s="273"/>
      <c r="D44" s="273"/>
      <c r="E44" s="273"/>
      <c r="F44" s="273"/>
      <c r="G44" s="273"/>
      <c r="H44" s="273"/>
      <c r="I44" s="273"/>
      <c r="J44" s="273"/>
      <c r="K44" s="274"/>
    </row>
    <row r="45" spans="2:11" ht="17.25" customHeight="1" x14ac:dyDescent="0.2">
      <c r="B45" s="211"/>
      <c r="C45" s="211"/>
      <c r="D45" s="213"/>
      <c r="E45" s="211"/>
      <c r="F45" s="211"/>
      <c r="G45" s="211"/>
      <c r="H45" s="211"/>
      <c r="I45" s="211"/>
      <c r="J45" s="211"/>
      <c r="K45" s="211"/>
    </row>
  </sheetData>
  <sheetProtection password="C584" sheet="1"/>
  <mergeCells count="8">
    <mergeCell ref="C5:I5"/>
    <mergeCell ref="C7:I7"/>
    <mergeCell ref="B17:K17"/>
    <mergeCell ref="B21:K44"/>
    <mergeCell ref="B12:K12"/>
    <mergeCell ref="B10:K10"/>
    <mergeCell ref="B14:K14"/>
    <mergeCell ref="B9:K9"/>
  </mergeCells>
  <printOptions horizontalCentered="1"/>
  <pageMargins left="0.7" right="0.7" top="0.75" bottom="0.5" header="0.3" footer="0.3"/>
  <pageSetup scale="8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0"/>
  <sheetViews>
    <sheetView zoomScale="75" workbookViewId="0">
      <selection activeCell="D9" sqref="D9"/>
    </sheetView>
  </sheetViews>
  <sheetFormatPr defaultRowHeight="15.75" x14ac:dyDescent="0.25"/>
  <cols>
    <col min="1" max="1" width="15.5703125" bestFit="1" customWidth="1"/>
    <col min="2" max="2" width="43.42578125" style="49" customWidth="1"/>
    <col min="3" max="3" width="45.7109375" style="49" customWidth="1"/>
    <col min="4" max="4" width="34.140625" style="49" customWidth="1"/>
    <col min="5" max="7" width="15.5703125" bestFit="1" customWidth="1"/>
    <col min="8" max="10" width="12.7109375" customWidth="1"/>
    <col min="11" max="11" width="13.85546875" style="236" customWidth="1"/>
  </cols>
  <sheetData>
    <row r="1" spans="1:13" x14ac:dyDescent="0.25">
      <c r="A1" s="168" t="s">
        <v>48</v>
      </c>
      <c r="B1" s="168"/>
      <c r="C1" s="168"/>
      <c r="D1" s="168"/>
      <c r="E1" s="168"/>
      <c r="F1" s="168"/>
      <c r="G1" s="168"/>
      <c r="H1" s="168"/>
      <c r="I1" s="168"/>
      <c r="J1" s="168"/>
    </row>
    <row r="2" spans="1:13" x14ac:dyDescent="0.25">
      <c r="A2" s="168" t="s">
        <v>107</v>
      </c>
      <c r="B2" s="168"/>
      <c r="C2" s="168"/>
      <c r="D2" s="168"/>
      <c r="E2" s="168"/>
      <c r="F2" s="168"/>
      <c r="G2" s="168"/>
      <c r="H2" s="168"/>
      <c r="I2" s="168"/>
      <c r="J2" s="168"/>
    </row>
    <row r="3" spans="1:13" ht="18.75" x14ac:dyDescent="0.3">
      <c r="A3" s="45"/>
    </row>
    <row r="4" spans="1:13" ht="32.25" thickBot="1" x14ac:dyDescent="0.3">
      <c r="A4" s="46" t="s">
        <v>83</v>
      </c>
      <c r="B4" s="289">
        <f>Personnel!B4</f>
        <v>0</v>
      </c>
      <c r="C4" s="290"/>
      <c r="D4" s="167"/>
      <c r="E4" s="48" t="s">
        <v>85</v>
      </c>
      <c r="F4" s="287">
        <f>Personnel!B6</f>
        <v>0</v>
      </c>
      <c r="G4" s="287"/>
      <c r="H4" s="288"/>
      <c r="I4" s="288"/>
      <c r="J4" s="288"/>
      <c r="K4" s="288"/>
    </row>
    <row r="5" spans="1:13" ht="54" customHeight="1" thickBot="1" x14ac:dyDescent="0.25">
      <c r="A5" s="285" t="s">
        <v>113</v>
      </c>
      <c r="B5" s="285"/>
      <c r="C5" s="285"/>
      <c r="D5" s="285"/>
      <c r="E5" s="285"/>
      <c r="F5" s="285"/>
      <c r="G5" s="285"/>
      <c r="H5" s="286"/>
      <c r="I5" s="286"/>
      <c r="J5" s="286"/>
      <c r="K5" s="286"/>
    </row>
    <row r="6" spans="1:13" ht="21.75" customHeight="1" thickBot="1" x14ac:dyDescent="0.25">
      <c r="A6" s="239" t="s">
        <v>101</v>
      </c>
      <c r="B6" s="239" t="s">
        <v>101</v>
      </c>
      <c r="C6" s="239" t="s">
        <v>101</v>
      </c>
      <c r="D6" s="239" t="s">
        <v>101</v>
      </c>
      <c r="E6" s="239" t="s">
        <v>101</v>
      </c>
      <c r="F6" s="239" t="s">
        <v>101</v>
      </c>
      <c r="G6" s="239" t="s">
        <v>101</v>
      </c>
      <c r="H6" s="233"/>
      <c r="I6" s="233"/>
      <c r="J6" s="233"/>
      <c r="K6" s="237"/>
    </row>
    <row r="7" spans="1:13" ht="86.25" customHeight="1" thickBot="1" x14ac:dyDescent="0.3">
      <c r="A7" s="235" t="s">
        <v>50</v>
      </c>
      <c r="B7" s="234" t="s">
        <v>92</v>
      </c>
      <c r="C7" s="234" t="s">
        <v>91</v>
      </c>
      <c r="D7" s="217" t="s">
        <v>108</v>
      </c>
      <c r="E7" s="216" t="s">
        <v>84</v>
      </c>
      <c r="F7" s="216" t="s">
        <v>86</v>
      </c>
      <c r="G7" s="216" t="s">
        <v>82</v>
      </c>
      <c r="H7" s="218" t="s">
        <v>80</v>
      </c>
      <c r="I7" s="219" t="s">
        <v>81</v>
      </c>
      <c r="J7" s="240" t="s">
        <v>115</v>
      </c>
      <c r="K7" s="241" t="s">
        <v>114</v>
      </c>
    </row>
    <row r="8" spans="1:13" x14ac:dyDescent="0.2">
      <c r="A8" s="65"/>
      <c r="B8" s="53"/>
      <c r="C8" s="53"/>
      <c r="D8" s="166"/>
      <c r="E8" s="65"/>
      <c r="F8" s="52"/>
      <c r="G8" s="52"/>
      <c r="H8" s="44"/>
      <c r="I8" s="44"/>
      <c r="J8" s="66"/>
      <c r="K8" s="238"/>
    </row>
    <row r="9" spans="1:13" s="171" customFormat="1" x14ac:dyDescent="0.25">
      <c r="A9" s="226"/>
      <c r="B9" s="227">
        <f>Personnel!A12</f>
        <v>0</v>
      </c>
      <c r="C9" s="227">
        <f>Personnel!B12</f>
        <v>0</v>
      </c>
      <c r="D9" s="226"/>
      <c r="E9" s="226"/>
      <c r="F9" s="226"/>
      <c r="G9" s="226"/>
      <c r="H9" s="228">
        <f>IF(Personnel!G12=0,0,ROUND(Personnel!G12/Personnel!I12*100,0))</f>
        <v>0</v>
      </c>
      <c r="I9" s="228">
        <f>IF('Staff Detail Form'!F9&gt;0,'Staff Detail Form'!G9/'Staff Detail Form'!F9*100,0)</f>
        <v>0</v>
      </c>
      <c r="J9" s="229">
        <f>(I9-H9)</f>
        <v>0</v>
      </c>
      <c r="K9" s="236" t="str">
        <f>LOOKUP(M9,{-100,-2,2,100},{"ADJUST","OK ","ADJUST"})</f>
        <v xml:space="preserve">OK </v>
      </c>
      <c r="M9" s="50">
        <f>(VALUE(I9)-VALUE(H9))</f>
        <v>0</v>
      </c>
    </row>
    <row r="10" spans="1:13" s="171" customFormat="1" x14ac:dyDescent="0.25">
      <c r="A10" s="226"/>
      <c r="B10" s="227">
        <f>Personnel!A13</f>
        <v>0</v>
      </c>
      <c r="C10" s="227">
        <f>Personnel!B13</f>
        <v>0</v>
      </c>
      <c r="D10" s="226"/>
      <c r="E10" s="226"/>
      <c r="F10" s="226"/>
      <c r="G10" s="226"/>
      <c r="H10" s="228">
        <f>IF(Personnel!G13=0,0,ROUND(Personnel!G13/Personnel!I13*100,0))</f>
        <v>0</v>
      </c>
      <c r="I10" s="228">
        <f>IF('Staff Detail Form'!F10&gt;0,'Staff Detail Form'!G10/'Staff Detail Form'!F10*100,0)</f>
        <v>0</v>
      </c>
      <c r="J10" s="229">
        <f t="shared" ref="J10:J45" si="0">(I10-H10)</f>
        <v>0</v>
      </c>
      <c r="K10" s="236" t="str">
        <f>LOOKUP(M10,{-100,-2,2,100},{"ADJUST","OK ","ADJUST"})</f>
        <v xml:space="preserve">OK </v>
      </c>
      <c r="M10" s="50">
        <f t="shared" ref="M10:M54" si="1">(VALUE(I10)-VALUE(H10))</f>
        <v>0</v>
      </c>
    </row>
    <row r="11" spans="1:13" s="171" customFormat="1" x14ac:dyDescent="0.25">
      <c r="A11" s="226"/>
      <c r="B11" s="227">
        <f>Personnel!A14</f>
        <v>0</v>
      </c>
      <c r="C11" s="227">
        <f>Personnel!B14</f>
        <v>0</v>
      </c>
      <c r="D11" s="226"/>
      <c r="E11" s="226"/>
      <c r="F11" s="226"/>
      <c r="G11" s="226"/>
      <c r="H11" s="228">
        <f>IF(Personnel!G14=0,0,ROUND(Personnel!G14/Personnel!I14*100,0))</f>
        <v>0</v>
      </c>
      <c r="I11" s="228">
        <f>IF('Staff Detail Form'!F11&gt;0,'Staff Detail Form'!G11/'Staff Detail Form'!F11*100,0)</f>
        <v>0</v>
      </c>
      <c r="J11" s="229">
        <f t="shared" si="0"/>
        <v>0</v>
      </c>
      <c r="K11" s="236" t="str">
        <f>LOOKUP(M11,{-100,-2,2,100},{"ADJUST","OK ","ADJUST"})</f>
        <v xml:space="preserve">OK </v>
      </c>
      <c r="M11" s="50">
        <f t="shared" si="1"/>
        <v>0</v>
      </c>
    </row>
    <row r="12" spans="1:13" s="171" customFormat="1" x14ac:dyDescent="0.25">
      <c r="A12" s="226"/>
      <c r="B12" s="227">
        <f>Personnel!A15</f>
        <v>0</v>
      </c>
      <c r="C12" s="227">
        <f>Personnel!B15</f>
        <v>0</v>
      </c>
      <c r="D12" s="226"/>
      <c r="E12" s="226"/>
      <c r="F12" s="226"/>
      <c r="G12" s="226"/>
      <c r="H12" s="228">
        <f>IF(Personnel!G15=0,0,ROUND(Personnel!G15/Personnel!I15*100,0))</f>
        <v>0</v>
      </c>
      <c r="I12" s="228">
        <f>IF('Staff Detail Form'!F12&gt;0,'Staff Detail Form'!G12/'Staff Detail Form'!F12*100,0)</f>
        <v>0</v>
      </c>
      <c r="J12" s="229">
        <f t="shared" si="0"/>
        <v>0</v>
      </c>
      <c r="K12" s="236" t="str">
        <f>LOOKUP(M12,{-100,-2,2,100},{"ADJUST","OK ","ADJUST"})</f>
        <v xml:space="preserve">OK </v>
      </c>
      <c r="M12" s="50">
        <f t="shared" si="1"/>
        <v>0</v>
      </c>
    </row>
    <row r="13" spans="1:13" s="171" customFormat="1" x14ac:dyDescent="0.25">
      <c r="A13" s="226"/>
      <c r="B13" s="227">
        <f>Personnel!A16</f>
        <v>0</v>
      </c>
      <c r="C13" s="227">
        <f>Personnel!B16</f>
        <v>0</v>
      </c>
      <c r="D13" s="226"/>
      <c r="E13" s="226"/>
      <c r="F13" s="226"/>
      <c r="G13" s="226"/>
      <c r="H13" s="228">
        <f>IF(Personnel!G16=0,0,ROUND(Personnel!G16/Personnel!I16*100,0))</f>
        <v>0</v>
      </c>
      <c r="I13" s="228">
        <f>IF('Staff Detail Form'!F13&gt;0,'Staff Detail Form'!G13/'Staff Detail Form'!F13*100,0)</f>
        <v>0</v>
      </c>
      <c r="J13" s="229">
        <f t="shared" si="0"/>
        <v>0</v>
      </c>
      <c r="K13" s="236" t="str">
        <f>LOOKUP(M13,{-100,-2,2,100},{"ADJUST","OK ","ADJUST"})</f>
        <v xml:space="preserve">OK </v>
      </c>
      <c r="M13" s="50">
        <f t="shared" si="1"/>
        <v>0</v>
      </c>
    </row>
    <row r="14" spans="1:13" s="171" customFormat="1" x14ac:dyDescent="0.25">
      <c r="A14" s="226"/>
      <c r="B14" s="227">
        <f>Personnel!A17</f>
        <v>0</v>
      </c>
      <c r="C14" s="227">
        <f>Personnel!B17</f>
        <v>0</v>
      </c>
      <c r="D14" s="226"/>
      <c r="E14" s="226"/>
      <c r="F14" s="226"/>
      <c r="G14" s="226"/>
      <c r="H14" s="228">
        <f>IF(Personnel!G17=0,0,ROUND(Personnel!G17/Personnel!I17*100,0))</f>
        <v>0</v>
      </c>
      <c r="I14" s="228">
        <f>IF('Staff Detail Form'!F14&gt;0,'Staff Detail Form'!G14/'Staff Detail Form'!F14*100,0)</f>
        <v>0</v>
      </c>
      <c r="J14" s="229">
        <f t="shared" si="0"/>
        <v>0</v>
      </c>
      <c r="K14" s="236" t="str">
        <f>LOOKUP(M14,{-100,-2,2,100},{"ADJUST","OK ","ADJUST"})</f>
        <v xml:space="preserve">OK </v>
      </c>
      <c r="M14" s="50">
        <f t="shared" si="1"/>
        <v>0</v>
      </c>
    </row>
    <row r="15" spans="1:13" s="171" customFormat="1" x14ac:dyDescent="0.25">
      <c r="A15" s="226"/>
      <c r="B15" s="227">
        <f>Personnel!A18</f>
        <v>0</v>
      </c>
      <c r="C15" s="227">
        <f>Personnel!B18</f>
        <v>0</v>
      </c>
      <c r="D15" s="226"/>
      <c r="E15" s="226"/>
      <c r="F15" s="226"/>
      <c r="G15" s="226"/>
      <c r="H15" s="228">
        <f>IF(Personnel!G18=0,0,ROUND(Personnel!G18/Personnel!I18*100,0))</f>
        <v>0</v>
      </c>
      <c r="I15" s="228">
        <f>IF('Staff Detail Form'!F15&gt;0,'Staff Detail Form'!G15/'Staff Detail Form'!F15*100,0)</f>
        <v>0</v>
      </c>
      <c r="J15" s="229">
        <f t="shared" si="0"/>
        <v>0</v>
      </c>
      <c r="K15" s="236" t="str">
        <f>LOOKUP(M15,{-100,-2,2,100},{"ADJUST","OK ","ADJUST"})</f>
        <v xml:space="preserve">OK </v>
      </c>
      <c r="M15" s="50">
        <f t="shared" si="1"/>
        <v>0</v>
      </c>
    </row>
    <row r="16" spans="1:13" s="171" customFormat="1" x14ac:dyDescent="0.25">
      <c r="A16" s="226"/>
      <c r="B16" s="227">
        <f>Personnel!A19</f>
        <v>0</v>
      </c>
      <c r="C16" s="227">
        <f>Personnel!B19</f>
        <v>0</v>
      </c>
      <c r="D16" s="226"/>
      <c r="E16" s="226"/>
      <c r="F16" s="226"/>
      <c r="G16" s="226"/>
      <c r="H16" s="228">
        <f>IF(Personnel!G19=0,0,ROUND(Personnel!G19/Personnel!I19*100,0))</f>
        <v>0</v>
      </c>
      <c r="I16" s="228">
        <f>IF('Staff Detail Form'!F16&gt;0,'Staff Detail Form'!G16/'Staff Detail Form'!F16*100,0)</f>
        <v>0</v>
      </c>
      <c r="J16" s="229">
        <f t="shared" si="0"/>
        <v>0</v>
      </c>
      <c r="K16" s="236" t="str">
        <f>LOOKUP(M16,{-100,-2,2,100},{"ADJUST","OK ","ADJUST"})</f>
        <v xml:space="preserve">OK </v>
      </c>
      <c r="M16" s="50">
        <f t="shared" si="1"/>
        <v>0</v>
      </c>
    </row>
    <row r="17" spans="1:13" s="171" customFormat="1" x14ac:dyDescent="0.25">
      <c r="A17" s="226"/>
      <c r="B17" s="227">
        <f>Personnel!A20</f>
        <v>0</v>
      </c>
      <c r="C17" s="227">
        <f>Personnel!B20</f>
        <v>0</v>
      </c>
      <c r="D17" s="226"/>
      <c r="E17" s="226"/>
      <c r="F17" s="226"/>
      <c r="G17" s="226"/>
      <c r="H17" s="228">
        <f>IF(Personnel!G20=0,0,ROUND(Personnel!G20/Personnel!I20*100,0))</f>
        <v>0</v>
      </c>
      <c r="I17" s="228">
        <f>IF('Staff Detail Form'!F17&gt;0,'Staff Detail Form'!G17/'Staff Detail Form'!F17*100,0)</f>
        <v>0</v>
      </c>
      <c r="J17" s="229">
        <f t="shared" si="0"/>
        <v>0</v>
      </c>
      <c r="K17" s="236" t="str">
        <f>LOOKUP(M17,{-100,-2,2,100},{"ADJUST","OK ","ADJUST"})</f>
        <v xml:space="preserve">OK </v>
      </c>
      <c r="M17" s="50">
        <f t="shared" si="1"/>
        <v>0</v>
      </c>
    </row>
    <row r="18" spans="1:13" s="171" customFormat="1" x14ac:dyDescent="0.25">
      <c r="A18" s="226"/>
      <c r="B18" s="227">
        <f>Personnel!A21</f>
        <v>0</v>
      </c>
      <c r="C18" s="227">
        <f>Personnel!B21</f>
        <v>0</v>
      </c>
      <c r="D18" s="226"/>
      <c r="E18" s="226"/>
      <c r="F18" s="226"/>
      <c r="G18" s="226"/>
      <c r="H18" s="228">
        <f>IF(Personnel!G21=0,0,ROUND(Personnel!G21/Personnel!I21*100,0))</f>
        <v>0</v>
      </c>
      <c r="I18" s="228">
        <f>IF('Staff Detail Form'!F18&gt;0,'Staff Detail Form'!G18/'Staff Detail Form'!F18*100,0)</f>
        <v>0</v>
      </c>
      <c r="J18" s="229">
        <f t="shared" si="0"/>
        <v>0</v>
      </c>
      <c r="K18" s="236" t="str">
        <f>LOOKUP(M18,{-100,-2,2,100},{"ADJUST","OK ","ADJUST"})</f>
        <v xml:space="preserve">OK </v>
      </c>
      <c r="M18" s="50">
        <f t="shared" si="1"/>
        <v>0</v>
      </c>
    </row>
    <row r="19" spans="1:13" s="171" customFormat="1" x14ac:dyDescent="0.25">
      <c r="A19" s="226"/>
      <c r="B19" s="227">
        <f>Personnel!A22</f>
        <v>0</v>
      </c>
      <c r="C19" s="227">
        <f>Personnel!B22</f>
        <v>0</v>
      </c>
      <c r="D19" s="226"/>
      <c r="E19" s="226"/>
      <c r="F19" s="226"/>
      <c r="G19" s="226"/>
      <c r="H19" s="228">
        <f>IF(Personnel!G22=0,0,ROUND(Personnel!G22/Personnel!I22*100,0))</f>
        <v>0</v>
      </c>
      <c r="I19" s="228">
        <f>IF('Staff Detail Form'!F19&gt;0,'Staff Detail Form'!G19/'Staff Detail Form'!F19*100,0)</f>
        <v>0</v>
      </c>
      <c r="J19" s="229">
        <f t="shared" si="0"/>
        <v>0</v>
      </c>
      <c r="K19" s="236" t="str">
        <f>LOOKUP(M19,{-100,-2,2,100},{"ADJUST","OK ","ADJUST"})</f>
        <v xml:space="preserve">OK </v>
      </c>
      <c r="M19" s="50">
        <f t="shared" si="1"/>
        <v>0</v>
      </c>
    </row>
    <row r="20" spans="1:13" s="171" customFormat="1" x14ac:dyDescent="0.25">
      <c r="A20" s="226"/>
      <c r="B20" s="227">
        <f>Personnel!A23</f>
        <v>0</v>
      </c>
      <c r="C20" s="227">
        <f>Personnel!B23</f>
        <v>0</v>
      </c>
      <c r="D20" s="226"/>
      <c r="E20" s="226"/>
      <c r="F20" s="226"/>
      <c r="G20" s="226"/>
      <c r="H20" s="228">
        <f>IF(Personnel!G23=0,0,ROUND(Personnel!G23/Personnel!I23*100,0))</f>
        <v>0</v>
      </c>
      <c r="I20" s="228">
        <f>IF('Staff Detail Form'!F20&gt;0,'Staff Detail Form'!G20/'Staff Detail Form'!F20*100,0)</f>
        <v>0</v>
      </c>
      <c r="J20" s="229">
        <f t="shared" si="0"/>
        <v>0</v>
      </c>
      <c r="K20" s="236" t="str">
        <f>LOOKUP(M20,{-100,-2,2,100},{"ADJUST","OK ","ADJUST"})</f>
        <v xml:space="preserve">OK </v>
      </c>
      <c r="M20" s="50">
        <f t="shared" si="1"/>
        <v>0</v>
      </c>
    </row>
    <row r="21" spans="1:13" s="171" customFormat="1" x14ac:dyDescent="0.25">
      <c r="A21" s="226"/>
      <c r="B21" s="227">
        <f>Personnel!A24</f>
        <v>0</v>
      </c>
      <c r="C21" s="227">
        <f>Personnel!B24</f>
        <v>0</v>
      </c>
      <c r="D21" s="226"/>
      <c r="E21" s="226"/>
      <c r="F21" s="226"/>
      <c r="G21" s="226"/>
      <c r="H21" s="228">
        <f>IF(Personnel!G24=0,0,ROUND(Personnel!G24/Personnel!I24*100,0))</f>
        <v>0</v>
      </c>
      <c r="I21" s="228">
        <f>IF('Staff Detail Form'!F21&gt;0,'Staff Detail Form'!G21/'Staff Detail Form'!F21*100,0)</f>
        <v>0</v>
      </c>
      <c r="J21" s="229">
        <f t="shared" si="0"/>
        <v>0</v>
      </c>
      <c r="K21" s="236" t="str">
        <f>LOOKUP(M21,{-100,-2,2,100},{"ADJUST","OK ","ADJUST"})</f>
        <v xml:space="preserve">OK </v>
      </c>
      <c r="M21" s="50">
        <f t="shared" si="1"/>
        <v>0</v>
      </c>
    </row>
    <row r="22" spans="1:13" s="171" customFormat="1" x14ac:dyDescent="0.25">
      <c r="A22" s="226"/>
      <c r="B22" s="227">
        <f>Personnel!A25</f>
        <v>0</v>
      </c>
      <c r="C22" s="227">
        <f>Personnel!B25</f>
        <v>0</v>
      </c>
      <c r="D22" s="226"/>
      <c r="E22" s="226"/>
      <c r="F22" s="226"/>
      <c r="G22" s="226"/>
      <c r="H22" s="228">
        <f>IF(Personnel!G25=0,0,ROUND(Personnel!G25/Personnel!I25*100,0))</f>
        <v>0</v>
      </c>
      <c r="I22" s="228">
        <f>IF('Staff Detail Form'!F22&gt;0,'Staff Detail Form'!G22/'Staff Detail Form'!F22*100,0)</f>
        <v>0</v>
      </c>
      <c r="J22" s="229">
        <f t="shared" si="0"/>
        <v>0</v>
      </c>
      <c r="K22" s="236" t="str">
        <f>LOOKUP(M22,{-100,-2,2,100},{"ADJUST","OK ","ADJUST"})</f>
        <v xml:space="preserve">OK </v>
      </c>
      <c r="M22" s="50">
        <f t="shared" si="1"/>
        <v>0</v>
      </c>
    </row>
    <row r="23" spans="1:13" s="171" customFormat="1" x14ac:dyDescent="0.25">
      <c r="A23" s="226"/>
      <c r="B23" s="227">
        <f>Personnel!A26</f>
        <v>0</v>
      </c>
      <c r="C23" s="227">
        <f>Personnel!B26</f>
        <v>0</v>
      </c>
      <c r="D23" s="226"/>
      <c r="E23" s="226"/>
      <c r="F23" s="226"/>
      <c r="G23" s="226"/>
      <c r="H23" s="228">
        <f>IF(Personnel!G26=0,0,ROUND(Personnel!G26/Personnel!I26*100,0))</f>
        <v>0</v>
      </c>
      <c r="I23" s="228">
        <f>IF('Staff Detail Form'!F23&gt;0,'Staff Detail Form'!G23/'Staff Detail Form'!F23*100,0)</f>
        <v>0</v>
      </c>
      <c r="J23" s="229">
        <f t="shared" si="0"/>
        <v>0</v>
      </c>
      <c r="K23" s="236" t="str">
        <f>LOOKUP(M23,{-100,-2,2,100},{"ADJUST","OK ","ADJUST"})</f>
        <v xml:space="preserve">OK </v>
      </c>
      <c r="M23" s="50">
        <f t="shared" si="1"/>
        <v>0</v>
      </c>
    </row>
    <row r="24" spans="1:13" s="171" customFormat="1" x14ac:dyDescent="0.25">
      <c r="A24" s="226"/>
      <c r="B24" s="227">
        <f>Personnel!A27</f>
        <v>0</v>
      </c>
      <c r="C24" s="227">
        <f>Personnel!B27</f>
        <v>0</v>
      </c>
      <c r="D24" s="226"/>
      <c r="E24" s="226"/>
      <c r="F24" s="226"/>
      <c r="G24" s="226"/>
      <c r="H24" s="228">
        <f>IF(Personnel!G27=0,0,ROUND(Personnel!G27/Personnel!I27*100,0))</f>
        <v>0</v>
      </c>
      <c r="I24" s="228">
        <f>IF('Staff Detail Form'!F24&gt;0,'Staff Detail Form'!G24/'Staff Detail Form'!F24*100,0)</f>
        <v>0</v>
      </c>
      <c r="J24" s="229">
        <f t="shared" si="0"/>
        <v>0</v>
      </c>
      <c r="K24" s="236" t="str">
        <f>LOOKUP(M24,{-100,-2,2,100},{"ADJUST","OK ","ADJUST"})</f>
        <v xml:space="preserve">OK </v>
      </c>
      <c r="M24" s="50">
        <f t="shared" si="1"/>
        <v>0</v>
      </c>
    </row>
    <row r="25" spans="1:13" s="171" customFormat="1" x14ac:dyDescent="0.25">
      <c r="A25" s="226"/>
      <c r="B25" s="227">
        <f>Personnel!A28</f>
        <v>0</v>
      </c>
      <c r="C25" s="227">
        <f>Personnel!B28</f>
        <v>0</v>
      </c>
      <c r="D25" s="226"/>
      <c r="E25" s="226"/>
      <c r="F25" s="226"/>
      <c r="G25" s="226"/>
      <c r="H25" s="228">
        <f>IF(Personnel!G28=0,0,ROUND(Personnel!G28/Personnel!I28*100,0))</f>
        <v>0</v>
      </c>
      <c r="I25" s="228">
        <f>IF('Staff Detail Form'!F25&gt;0,'Staff Detail Form'!G25/'Staff Detail Form'!F25*100,0)</f>
        <v>0</v>
      </c>
      <c r="J25" s="229">
        <f t="shared" si="0"/>
        <v>0</v>
      </c>
      <c r="K25" s="236" t="str">
        <f>LOOKUP(M25,{-100,-2,2,100},{"ADJUST","OK ","ADJUST"})</f>
        <v xml:space="preserve">OK </v>
      </c>
      <c r="M25" s="50">
        <f t="shared" si="1"/>
        <v>0</v>
      </c>
    </row>
    <row r="26" spans="1:13" s="171" customFormat="1" x14ac:dyDescent="0.25">
      <c r="A26" s="226"/>
      <c r="B26" s="227">
        <f>Personnel!A29</f>
        <v>0</v>
      </c>
      <c r="C26" s="227">
        <f>Personnel!B29</f>
        <v>0</v>
      </c>
      <c r="D26" s="226"/>
      <c r="E26" s="226"/>
      <c r="F26" s="226"/>
      <c r="G26" s="226"/>
      <c r="H26" s="228">
        <f>IF(Personnel!G29=0,0,ROUND(Personnel!G29/Personnel!I29*100,0))</f>
        <v>0</v>
      </c>
      <c r="I26" s="228">
        <f>IF('Staff Detail Form'!F26&gt;0,'Staff Detail Form'!G26/'Staff Detail Form'!F26*100,0)</f>
        <v>0</v>
      </c>
      <c r="J26" s="229">
        <f t="shared" si="0"/>
        <v>0</v>
      </c>
      <c r="K26" s="236" t="str">
        <f>LOOKUP(M26,{-100,-2,2,100},{"ADJUST","OK ","ADJUST"})</f>
        <v xml:space="preserve">OK </v>
      </c>
      <c r="M26" s="50">
        <f t="shared" si="1"/>
        <v>0</v>
      </c>
    </row>
    <row r="27" spans="1:13" s="171" customFormat="1" x14ac:dyDescent="0.25">
      <c r="A27" s="226"/>
      <c r="B27" s="227">
        <f>Personnel!A30</f>
        <v>0</v>
      </c>
      <c r="C27" s="227">
        <f>Personnel!B30</f>
        <v>0</v>
      </c>
      <c r="D27" s="226"/>
      <c r="E27" s="226"/>
      <c r="F27" s="226"/>
      <c r="G27" s="226"/>
      <c r="H27" s="228">
        <f>IF(Personnel!G30=0,0,ROUND(Personnel!G30/Personnel!I30*100,0))</f>
        <v>0</v>
      </c>
      <c r="I27" s="228">
        <f>IF('Staff Detail Form'!F27&gt;0,'Staff Detail Form'!G27/'Staff Detail Form'!F27*100,0)</f>
        <v>0</v>
      </c>
      <c r="J27" s="229">
        <f t="shared" si="0"/>
        <v>0</v>
      </c>
      <c r="K27" s="236" t="str">
        <f>LOOKUP(M27,{-100,-2,2,100},{"ADJUST","OK ","ADJUST"})</f>
        <v xml:space="preserve">OK </v>
      </c>
      <c r="M27" s="50">
        <f t="shared" si="1"/>
        <v>0</v>
      </c>
    </row>
    <row r="28" spans="1:13" s="171" customFormat="1" x14ac:dyDescent="0.25">
      <c r="A28" s="226"/>
      <c r="B28" s="227">
        <f>Personnel!A31</f>
        <v>0</v>
      </c>
      <c r="C28" s="227">
        <f>Personnel!B31</f>
        <v>0</v>
      </c>
      <c r="D28" s="226"/>
      <c r="E28" s="226"/>
      <c r="F28" s="226"/>
      <c r="G28" s="226"/>
      <c r="H28" s="228">
        <f>IF(Personnel!G31=0,0,ROUND(Personnel!G31/Personnel!I31*100,0))</f>
        <v>0</v>
      </c>
      <c r="I28" s="228">
        <f>IF('Staff Detail Form'!F28&gt;0,'Staff Detail Form'!G28/'Staff Detail Form'!F28*100,0)</f>
        <v>0</v>
      </c>
      <c r="J28" s="229">
        <f t="shared" si="0"/>
        <v>0</v>
      </c>
      <c r="K28" s="236" t="str">
        <f>LOOKUP(M28,{-100,-2,2,100},{"ADJUST","OK ","ADJUST"})</f>
        <v xml:space="preserve">OK </v>
      </c>
      <c r="M28" s="50">
        <f t="shared" si="1"/>
        <v>0</v>
      </c>
    </row>
    <row r="29" spans="1:13" s="171" customFormat="1" x14ac:dyDescent="0.25">
      <c r="A29" s="226"/>
      <c r="B29" s="227">
        <f>Personnel!A32</f>
        <v>0</v>
      </c>
      <c r="C29" s="227">
        <f>Personnel!B32</f>
        <v>0</v>
      </c>
      <c r="D29" s="226"/>
      <c r="E29" s="226"/>
      <c r="F29" s="226"/>
      <c r="G29" s="226"/>
      <c r="H29" s="228">
        <f>IF(Personnel!G32=0,0,ROUND(Personnel!G32/Personnel!I32*100,0))</f>
        <v>0</v>
      </c>
      <c r="I29" s="228">
        <f>IF('Staff Detail Form'!F29&gt;0,'Staff Detail Form'!G29/'Staff Detail Form'!F29*100,0)</f>
        <v>0</v>
      </c>
      <c r="J29" s="229">
        <f t="shared" si="0"/>
        <v>0</v>
      </c>
      <c r="K29" s="236" t="str">
        <f>LOOKUP(M29,{-100,-2,2,100},{"ADJUST","OK ","ADJUST"})</f>
        <v xml:space="preserve">OK </v>
      </c>
      <c r="M29" s="50">
        <f t="shared" si="1"/>
        <v>0</v>
      </c>
    </row>
    <row r="30" spans="1:13" s="171" customFormat="1" x14ac:dyDescent="0.25">
      <c r="A30" s="226"/>
      <c r="B30" s="227">
        <f>Personnel!A33</f>
        <v>0</v>
      </c>
      <c r="C30" s="227">
        <f>Personnel!B33</f>
        <v>0</v>
      </c>
      <c r="D30" s="226"/>
      <c r="E30" s="226"/>
      <c r="F30" s="226"/>
      <c r="G30" s="226"/>
      <c r="H30" s="228">
        <f>IF(Personnel!G33=0,0,ROUND(Personnel!G33/Personnel!I33*100,0))</f>
        <v>0</v>
      </c>
      <c r="I30" s="228">
        <f>IF('Staff Detail Form'!F30&gt;0,'Staff Detail Form'!G30/'Staff Detail Form'!F30*100,0)</f>
        <v>0</v>
      </c>
      <c r="J30" s="229">
        <f t="shared" si="0"/>
        <v>0</v>
      </c>
      <c r="K30" s="236" t="str">
        <f>LOOKUP(M30,{-100,-2,2,100},{"ADJUST","OK ","ADJUST"})</f>
        <v xml:space="preserve">OK </v>
      </c>
      <c r="M30" s="50">
        <f t="shared" si="1"/>
        <v>0</v>
      </c>
    </row>
    <row r="31" spans="1:13" s="171" customFormat="1" x14ac:dyDescent="0.25">
      <c r="A31" s="226"/>
      <c r="B31" s="227">
        <f>Personnel!A34</f>
        <v>0</v>
      </c>
      <c r="C31" s="227">
        <f>Personnel!B34</f>
        <v>0</v>
      </c>
      <c r="D31" s="226"/>
      <c r="E31" s="226"/>
      <c r="F31" s="226"/>
      <c r="G31" s="226"/>
      <c r="H31" s="228">
        <f>IF(Personnel!G34=0,0,ROUND(Personnel!G34/Personnel!I34*100,0))</f>
        <v>0</v>
      </c>
      <c r="I31" s="228">
        <f>IF('Staff Detail Form'!F31&gt;0,'Staff Detail Form'!G31/'Staff Detail Form'!F31*100,0)</f>
        <v>0</v>
      </c>
      <c r="J31" s="229">
        <f t="shared" si="0"/>
        <v>0</v>
      </c>
      <c r="K31" s="236" t="str">
        <f>LOOKUP(M31,{-100,-2,2,100},{"ADJUST","OK ","ADJUST"})</f>
        <v xml:space="preserve">OK </v>
      </c>
      <c r="M31" s="50">
        <f t="shared" si="1"/>
        <v>0</v>
      </c>
    </row>
    <row r="32" spans="1:13" s="171" customFormat="1" x14ac:dyDescent="0.25">
      <c r="A32" s="226"/>
      <c r="B32" s="227">
        <f>Personnel!A35</f>
        <v>0</v>
      </c>
      <c r="C32" s="227">
        <f>Personnel!B35</f>
        <v>0</v>
      </c>
      <c r="D32" s="226"/>
      <c r="E32" s="226"/>
      <c r="F32" s="226"/>
      <c r="G32" s="226"/>
      <c r="H32" s="228">
        <f>IF(Personnel!G35=0,0,ROUND(Personnel!G35/Personnel!I35*100,0))</f>
        <v>0</v>
      </c>
      <c r="I32" s="228">
        <f>IF('Staff Detail Form'!F32&gt;0,'Staff Detail Form'!G32/'Staff Detail Form'!F32*100,0)</f>
        <v>0</v>
      </c>
      <c r="J32" s="229">
        <f t="shared" si="0"/>
        <v>0</v>
      </c>
      <c r="K32" s="236" t="str">
        <f>LOOKUP(M32,{-100,-2,2,100},{"ADJUST","OK ","ADJUST"})</f>
        <v xml:space="preserve">OK </v>
      </c>
      <c r="M32" s="50">
        <f t="shared" si="1"/>
        <v>0</v>
      </c>
    </row>
    <row r="33" spans="1:13" s="171" customFormat="1" x14ac:dyDescent="0.25">
      <c r="A33" s="226"/>
      <c r="B33" s="227">
        <f>Personnel!A36</f>
        <v>0</v>
      </c>
      <c r="C33" s="227">
        <f>Personnel!B36</f>
        <v>0</v>
      </c>
      <c r="D33" s="226"/>
      <c r="E33" s="226"/>
      <c r="F33" s="226"/>
      <c r="G33" s="226"/>
      <c r="H33" s="228">
        <f>IF(Personnel!G36=0,0,ROUND(Personnel!G36/Personnel!I36*100,0))</f>
        <v>0</v>
      </c>
      <c r="I33" s="228">
        <f>IF('Staff Detail Form'!F33&gt;0,'Staff Detail Form'!G33/'Staff Detail Form'!F33*100,0)</f>
        <v>0</v>
      </c>
      <c r="J33" s="229">
        <f t="shared" si="0"/>
        <v>0</v>
      </c>
      <c r="K33" s="236" t="str">
        <f>LOOKUP(M33,{-100,-2,2,100},{"ADJUST","OK ","ADJUST"})</f>
        <v xml:space="preserve">OK </v>
      </c>
      <c r="M33" s="50">
        <f t="shared" si="1"/>
        <v>0</v>
      </c>
    </row>
    <row r="34" spans="1:13" s="171" customFormat="1" x14ac:dyDescent="0.25">
      <c r="A34" s="226"/>
      <c r="B34" s="227">
        <f>Personnel!A37</f>
        <v>0</v>
      </c>
      <c r="C34" s="227">
        <f>Personnel!B37</f>
        <v>0</v>
      </c>
      <c r="D34" s="226"/>
      <c r="E34" s="226"/>
      <c r="F34" s="226"/>
      <c r="G34" s="226"/>
      <c r="H34" s="228">
        <f>IF(Personnel!G37=0,0,ROUND(Personnel!G37/Personnel!I37*100,0))</f>
        <v>0</v>
      </c>
      <c r="I34" s="228">
        <f>IF('Staff Detail Form'!F34&gt;0,'Staff Detail Form'!G34/'Staff Detail Form'!F34*100,0)</f>
        <v>0</v>
      </c>
      <c r="J34" s="229">
        <f t="shared" si="0"/>
        <v>0</v>
      </c>
      <c r="K34" s="236" t="str">
        <f>LOOKUP(M34,{-100,-2,2,100},{"ADJUST","OK ","ADJUST"})</f>
        <v xml:space="preserve">OK </v>
      </c>
      <c r="M34" s="50">
        <f t="shared" si="1"/>
        <v>0</v>
      </c>
    </row>
    <row r="35" spans="1:13" s="171" customFormat="1" x14ac:dyDescent="0.25">
      <c r="A35" s="226"/>
      <c r="B35" s="227">
        <f>Personnel!A38</f>
        <v>0</v>
      </c>
      <c r="C35" s="227">
        <f>Personnel!B38</f>
        <v>0</v>
      </c>
      <c r="D35" s="226"/>
      <c r="E35" s="226"/>
      <c r="F35" s="226"/>
      <c r="G35" s="226"/>
      <c r="H35" s="228">
        <f>IF(Personnel!G38=0,0,ROUND(Personnel!G38/Personnel!I38*100,0))</f>
        <v>0</v>
      </c>
      <c r="I35" s="228">
        <f>IF('Staff Detail Form'!F35&gt;0,'Staff Detail Form'!G35/'Staff Detail Form'!F35*100,0)</f>
        <v>0</v>
      </c>
      <c r="J35" s="229">
        <f t="shared" si="0"/>
        <v>0</v>
      </c>
      <c r="K35" s="236" t="str">
        <f>LOOKUP(M35,{-100,-2,2,100},{"ADJUST","OK ","ADJUST"})</f>
        <v xml:space="preserve">OK </v>
      </c>
      <c r="M35" s="50">
        <f t="shared" si="1"/>
        <v>0</v>
      </c>
    </row>
    <row r="36" spans="1:13" s="171" customFormat="1" x14ac:dyDescent="0.25">
      <c r="A36" s="226"/>
      <c r="B36" s="227">
        <f>Personnel!A39</f>
        <v>0</v>
      </c>
      <c r="C36" s="227">
        <f>Personnel!B39</f>
        <v>0</v>
      </c>
      <c r="D36" s="226"/>
      <c r="E36" s="226"/>
      <c r="F36" s="226"/>
      <c r="G36" s="226"/>
      <c r="H36" s="228">
        <f>IF(Personnel!G39=0,0,ROUND(Personnel!G39/Personnel!I39*100,0))</f>
        <v>0</v>
      </c>
      <c r="I36" s="228">
        <f>IF('Staff Detail Form'!F36&gt;0,'Staff Detail Form'!G36/'Staff Detail Form'!F36*100,0)</f>
        <v>0</v>
      </c>
      <c r="J36" s="229">
        <f t="shared" si="0"/>
        <v>0</v>
      </c>
      <c r="K36" s="236" t="str">
        <f>LOOKUP(M36,{-100,-2,2,100},{"ADJUST","OK ","ADJUST"})</f>
        <v xml:space="preserve">OK </v>
      </c>
      <c r="M36" s="50">
        <f t="shared" si="1"/>
        <v>0</v>
      </c>
    </row>
    <row r="37" spans="1:13" s="171" customFormat="1" x14ac:dyDescent="0.25">
      <c r="A37" s="226"/>
      <c r="B37" s="227">
        <f>Personnel!A40</f>
        <v>0</v>
      </c>
      <c r="C37" s="227">
        <f>Personnel!B40</f>
        <v>0</v>
      </c>
      <c r="D37" s="226"/>
      <c r="E37" s="226"/>
      <c r="F37" s="226"/>
      <c r="G37" s="226"/>
      <c r="H37" s="228">
        <f>IF(Personnel!G40=0,0,ROUND(Personnel!G40/Personnel!I40*100,0))</f>
        <v>0</v>
      </c>
      <c r="I37" s="228">
        <f>IF('Staff Detail Form'!F37&gt;0,'Staff Detail Form'!G37/'Staff Detail Form'!F37*100,0)</f>
        <v>0</v>
      </c>
      <c r="J37" s="229">
        <f t="shared" si="0"/>
        <v>0</v>
      </c>
      <c r="K37" s="236" t="str">
        <f>LOOKUP(M37,{-100,-2,2,100},{"ADJUST","OK ","ADJUST"})</f>
        <v xml:space="preserve">OK </v>
      </c>
      <c r="M37" s="50">
        <f t="shared" si="1"/>
        <v>0</v>
      </c>
    </row>
    <row r="38" spans="1:13" s="171" customFormat="1" x14ac:dyDescent="0.25">
      <c r="A38" s="226"/>
      <c r="B38" s="227">
        <f>Personnel!A41</f>
        <v>0</v>
      </c>
      <c r="C38" s="227">
        <f>Personnel!B41</f>
        <v>0</v>
      </c>
      <c r="D38" s="226"/>
      <c r="E38" s="226"/>
      <c r="F38" s="226"/>
      <c r="G38" s="226"/>
      <c r="H38" s="228">
        <f>IF(Personnel!G41=0,0,ROUND(Personnel!G41/Personnel!I41*100,0))</f>
        <v>0</v>
      </c>
      <c r="I38" s="228">
        <f>IF('Staff Detail Form'!F38&gt;0,'Staff Detail Form'!G38/'Staff Detail Form'!F38*100,0)</f>
        <v>0</v>
      </c>
      <c r="J38" s="229">
        <f t="shared" si="0"/>
        <v>0</v>
      </c>
      <c r="K38" s="236" t="str">
        <f>LOOKUP(M38,{-100,-2,2,100},{"ADJUST","OK ","ADJUST"})</f>
        <v xml:space="preserve">OK </v>
      </c>
      <c r="M38" s="50">
        <f t="shared" si="1"/>
        <v>0</v>
      </c>
    </row>
    <row r="39" spans="1:13" s="171" customFormat="1" x14ac:dyDescent="0.25">
      <c r="A39" s="226"/>
      <c r="B39" s="227">
        <f>Personnel!A42</f>
        <v>0</v>
      </c>
      <c r="C39" s="227">
        <f>Personnel!B42</f>
        <v>0</v>
      </c>
      <c r="D39" s="226"/>
      <c r="E39" s="226"/>
      <c r="F39" s="226"/>
      <c r="G39" s="226"/>
      <c r="H39" s="228">
        <f>IF(Personnel!G42=0,0,ROUND(Personnel!G42/Personnel!I42*100,0))</f>
        <v>0</v>
      </c>
      <c r="I39" s="228">
        <f>IF('Staff Detail Form'!F39&gt;0,'Staff Detail Form'!G39/'Staff Detail Form'!F39*100,0)</f>
        <v>0</v>
      </c>
      <c r="J39" s="229">
        <f t="shared" si="0"/>
        <v>0</v>
      </c>
      <c r="K39" s="236" t="str">
        <f>LOOKUP(M39,{-100,-2,2,100},{"ADJUST","OK ","ADJUST"})</f>
        <v xml:space="preserve">OK </v>
      </c>
      <c r="M39" s="50">
        <f t="shared" si="1"/>
        <v>0</v>
      </c>
    </row>
    <row r="40" spans="1:13" s="171" customFormat="1" x14ac:dyDescent="0.25">
      <c r="A40" s="226"/>
      <c r="B40" s="227">
        <f>Personnel!A43</f>
        <v>0</v>
      </c>
      <c r="C40" s="227">
        <f>Personnel!B43</f>
        <v>0</v>
      </c>
      <c r="D40" s="226"/>
      <c r="E40" s="226"/>
      <c r="F40" s="226"/>
      <c r="G40" s="226"/>
      <c r="H40" s="228">
        <f>IF(Personnel!G43=0,0,ROUND(Personnel!G43/Personnel!I43*100,0))</f>
        <v>0</v>
      </c>
      <c r="I40" s="228">
        <f>IF('Staff Detail Form'!F40&gt;0,'Staff Detail Form'!G40/'Staff Detail Form'!F40*100,0)</f>
        <v>0</v>
      </c>
      <c r="J40" s="229">
        <f t="shared" si="0"/>
        <v>0</v>
      </c>
      <c r="K40" s="236" t="str">
        <f>LOOKUP(M40,{-100,-2,2,100},{"ADJUST","OK ","ADJUST"})</f>
        <v xml:space="preserve">OK </v>
      </c>
      <c r="M40" s="50">
        <f t="shared" si="1"/>
        <v>0</v>
      </c>
    </row>
    <row r="41" spans="1:13" s="171" customFormat="1" x14ac:dyDescent="0.25">
      <c r="A41" s="226"/>
      <c r="B41" s="227">
        <f>Personnel!A44</f>
        <v>0</v>
      </c>
      <c r="C41" s="227">
        <f>Personnel!B44</f>
        <v>0</v>
      </c>
      <c r="D41" s="226"/>
      <c r="E41" s="226"/>
      <c r="F41" s="226"/>
      <c r="G41" s="226"/>
      <c r="H41" s="228">
        <f>IF(Personnel!G44=0,0,ROUND(Personnel!G44/Personnel!I44*100,0))</f>
        <v>0</v>
      </c>
      <c r="I41" s="228">
        <f>IF('Staff Detail Form'!F41&gt;0,'Staff Detail Form'!G41/'Staff Detail Form'!F41*100,0)</f>
        <v>0</v>
      </c>
      <c r="J41" s="229">
        <f t="shared" si="0"/>
        <v>0</v>
      </c>
      <c r="K41" s="236" t="str">
        <f>LOOKUP(M41,{-100,-2,2,100},{"ADJUST","OK ","ADJUST"})</f>
        <v xml:space="preserve">OK </v>
      </c>
      <c r="M41" s="50">
        <f t="shared" si="1"/>
        <v>0</v>
      </c>
    </row>
    <row r="42" spans="1:13" s="171" customFormat="1" x14ac:dyDescent="0.25">
      <c r="A42" s="226"/>
      <c r="B42" s="227">
        <f>Personnel!A45</f>
        <v>0</v>
      </c>
      <c r="C42" s="227">
        <f>Personnel!B45</f>
        <v>0</v>
      </c>
      <c r="D42" s="226"/>
      <c r="E42" s="226"/>
      <c r="F42" s="226"/>
      <c r="G42" s="226"/>
      <c r="H42" s="228">
        <f>IF(Personnel!G45=0,0,ROUND(Personnel!G45/Personnel!I45*100,0))</f>
        <v>0</v>
      </c>
      <c r="I42" s="228">
        <f>IF('Staff Detail Form'!F42&gt;0,'Staff Detail Form'!G42/'Staff Detail Form'!F42*100,0)</f>
        <v>0</v>
      </c>
      <c r="J42" s="229">
        <f t="shared" si="0"/>
        <v>0</v>
      </c>
      <c r="K42" s="236" t="str">
        <f>LOOKUP(M42,{-100,-2,2,100},{"ADJUST","OK ","ADJUST"})</f>
        <v xml:space="preserve">OK </v>
      </c>
      <c r="M42" s="50">
        <f t="shared" si="1"/>
        <v>0</v>
      </c>
    </row>
    <row r="43" spans="1:13" s="171" customFormat="1" x14ac:dyDescent="0.25">
      <c r="A43" s="226"/>
      <c r="B43" s="227">
        <f>Personnel!A46</f>
        <v>0</v>
      </c>
      <c r="C43" s="227">
        <f>Personnel!B46</f>
        <v>0</v>
      </c>
      <c r="D43" s="226"/>
      <c r="E43" s="226"/>
      <c r="F43" s="226"/>
      <c r="G43" s="226"/>
      <c r="H43" s="228">
        <f>IF(Personnel!G46=0,0,ROUND(Personnel!G46/Personnel!I46*100,0))</f>
        <v>0</v>
      </c>
      <c r="I43" s="228">
        <f>IF('Staff Detail Form'!F43&gt;0,'Staff Detail Form'!G43/'Staff Detail Form'!F43*100,0)</f>
        <v>0</v>
      </c>
      <c r="J43" s="229">
        <f t="shared" si="0"/>
        <v>0</v>
      </c>
      <c r="K43" s="236" t="str">
        <f>LOOKUP(M43,{-100,-2,2,100},{"ADJUST","OK ","ADJUST"})</f>
        <v xml:space="preserve">OK </v>
      </c>
      <c r="M43" s="50">
        <f t="shared" si="1"/>
        <v>0</v>
      </c>
    </row>
    <row r="44" spans="1:13" s="171" customFormat="1" x14ac:dyDescent="0.25">
      <c r="A44" s="226"/>
      <c r="B44" s="227">
        <f>Personnel!A47</f>
        <v>0</v>
      </c>
      <c r="C44" s="227">
        <f>Personnel!B47</f>
        <v>0</v>
      </c>
      <c r="D44" s="226"/>
      <c r="E44" s="226"/>
      <c r="F44" s="226"/>
      <c r="G44" s="226"/>
      <c r="H44" s="228">
        <f>IF(Personnel!G47=0,0,ROUND(Personnel!G47/Personnel!I47*100,0))</f>
        <v>0</v>
      </c>
      <c r="I44" s="228">
        <f>IF('Staff Detail Form'!F44&gt;0,'Staff Detail Form'!G44/'Staff Detail Form'!F44*100,0)</f>
        <v>0</v>
      </c>
      <c r="J44" s="229">
        <f t="shared" si="0"/>
        <v>0</v>
      </c>
      <c r="K44" s="236" t="str">
        <f>LOOKUP(M44,{-100,-2,2,100},{"ADJUST","OK ","ADJUST"})</f>
        <v xml:space="preserve">OK </v>
      </c>
      <c r="M44" s="50">
        <f t="shared" si="1"/>
        <v>0</v>
      </c>
    </row>
    <row r="45" spans="1:13" s="171" customFormat="1" x14ac:dyDescent="0.25">
      <c r="A45" s="226"/>
      <c r="B45" s="227">
        <f>Personnel!A48</f>
        <v>0</v>
      </c>
      <c r="C45" s="227">
        <f>Personnel!B48</f>
        <v>0</v>
      </c>
      <c r="D45" s="226"/>
      <c r="E45" s="226"/>
      <c r="F45" s="226"/>
      <c r="G45" s="226"/>
      <c r="H45" s="228">
        <f>IF(Personnel!G48=0,0,ROUND(Personnel!G48/Personnel!I48*100,0))</f>
        <v>0</v>
      </c>
      <c r="I45" s="228">
        <f>IF('Staff Detail Form'!F45&gt;0,'Staff Detail Form'!G45/'Staff Detail Form'!F45*100,0)</f>
        <v>0</v>
      </c>
      <c r="J45" s="229">
        <f t="shared" si="0"/>
        <v>0</v>
      </c>
      <c r="K45" s="236" t="str">
        <f>LOOKUP(M45,{-100,-2,2,100},{"ADJUST","OK ","ADJUST"})</f>
        <v xml:space="preserve">OK </v>
      </c>
      <c r="M45" s="50">
        <f t="shared" si="1"/>
        <v>0</v>
      </c>
    </row>
    <row r="46" spans="1:13" s="171" customFormat="1" x14ac:dyDescent="0.25">
      <c r="A46" s="226"/>
      <c r="B46" s="227">
        <f>Personnel!A49</f>
        <v>0</v>
      </c>
      <c r="C46" s="227">
        <f>Personnel!B49</f>
        <v>0</v>
      </c>
      <c r="D46" s="226"/>
      <c r="E46" s="226"/>
      <c r="F46" s="226"/>
      <c r="G46" s="226"/>
      <c r="H46" s="228">
        <f>IF(Personnel!G49=0,0,ROUND(Personnel!G49/Personnel!I49*100,0))</f>
        <v>0</v>
      </c>
      <c r="I46" s="228">
        <f>IF('Staff Detail Form'!F46&gt;0,'Staff Detail Form'!G46/'Staff Detail Form'!F46*100,0)</f>
        <v>0</v>
      </c>
      <c r="J46" s="229">
        <f>(I46-H46)</f>
        <v>0</v>
      </c>
      <c r="K46" s="236" t="str">
        <f>LOOKUP(M46,{-100,-2,2,100},{"ADJUST","OK ","ADJUST"})</f>
        <v xml:space="preserve">OK </v>
      </c>
      <c r="M46" s="50">
        <f t="shared" si="1"/>
        <v>0</v>
      </c>
    </row>
    <row r="47" spans="1:13" s="171" customFormat="1" x14ac:dyDescent="0.25">
      <c r="A47" s="226"/>
      <c r="B47" s="227">
        <f>Personnel!A50</f>
        <v>0</v>
      </c>
      <c r="C47" s="227">
        <f>Personnel!B50</f>
        <v>0</v>
      </c>
      <c r="D47" s="226"/>
      <c r="E47" s="226"/>
      <c r="F47" s="226"/>
      <c r="G47" s="226"/>
      <c r="H47" s="228">
        <f>IF(Personnel!G50=0,0,ROUND(Personnel!G50/Personnel!I50*100,0))</f>
        <v>0</v>
      </c>
      <c r="I47" s="228">
        <f>IF('Staff Detail Form'!F47&gt;0,'Staff Detail Form'!G47/'Staff Detail Form'!F47*100,0)</f>
        <v>0</v>
      </c>
      <c r="J47" s="229">
        <f>(I47-H47)</f>
        <v>0</v>
      </c>
      <c r="K47" s="236" t="str">
        <f>LOOKUP(M47,{-100,-2,2,100},{"ADJUST","OK ","ADJUST"})</f>
        <v xml:space="preserve">OK </v>
      </c>
      <c r="M47" s="50">
        <f t="shared" si="1"/>
        <v>0</v>
      </c>
    </row>
    <row r="48" spans="1:13" s="171" customFormat="1" x14ac:dyDescent="0.25">
      <c r="A48" s="226"/>
      <c r="B48" s="227">
        <f>Personnel!A51</f>
        <v>0</v>
      </c>
      <c r="C48" s="227">
        <f>Personnel!B51</f>
        <v>0</v>
      </c>
      <c r="D48" s="226"/>
      <c r="E48" s="226"/>
      <c r="F48" s="226"/>
      <c r="G48" s="226"/>
      <c r="H48" s="228">
        <f>IF(Personnel!G51=0,0,ROUND(Personnel!G51/Personnel!I51*100,0))</f>
        <v>0</v>
      </c>
      <c r="I48" s="228">
        <f>IF('Staff Detail Form'!F48&gt;0,'Staff Detail Form'!G48/'Staff Detail Form'!F48*100,0)</f>
        <v>0</v>
      </c>
      <c r="J48" s="229">
        <f t="shared" ref="J48:J54" si="2">(I48-H48)</f>
        <v>0</v>
      </c>
      <c r="K48" s="236" t="str">
        <f>LOOKUP(M48,{-100,-2,2,100},{"ADJUST","OK ","ADJUST"})</f>
        <v xml:space="preserve">OK </v>
      </c>
      <c r="M48" s="50"/>
    </row>
    <row r="49" spans="1:13" s="171" customFormat="1" x14ac:dyDescent="0.25">
      <c r="A49" s="226"/>
      <c r="B49" s="227">
        <f>Personnel!A52</f>
        <v>0</v>
      </c>
      <c r="C49" s="227">
        <f>Personnel!B52</f>
        <v>0</v>
      </c>
      <c r="D49" s="226"/>
      <c r="E49" s="226"/>
      <c r="F49" s="226"/>
      <c r="G49" s="226"/>
      <c r="H49" s="228">
        <f>IF(Personnel!G52=0,0,ROUND(Personnel!G52/Personnel!I52*100,0))</f>
        <v>0</v>
      </c>
      <c r="I49" s="228">
        <f>IF('Staff Detail Form'!F49&gt;0,'Staff Detail Form'!G49/'Staff Detail Form'!F49*100,0)</f>
        <v>0</v>
      </c>
      <c r="J49" s="229">
        <f t="shared" si="2"/>
        <v>0</v>
      </c>
      <c r="K49" s="236" t="str">
        <f>LOOKUP(M49,{-100,-2,2,100},{"ADJUST","OK ","ADJUST"})</f>
        <v xml:space="preserve">OK </v>
      </c>
      <c r="M49" s="50"/>
    </row>
    <row r="50" spans="1:13" s="171" customFormat="1" x14ac:dyDescent="0.25">
      <c r="A50" s="226"/>
      <c r="B50" s="227">
        <f>Personnel!A53</f>
        <v>0</v>
      </c>
      <c r="C50" s="227">
        <f>Personnel!B53</f>
        <v>0</v>
      </c>
      <c r="D50" s="226"/>
      <c r="E50" s="226"/>
      <c r="F50" s="226"/>
      <c r="G50" s="226"/>
      <c r="H50" s="228">
        <f>IF(Personnel!G53=0,0,ROUND(Personnel!G53/Personnel!I53*100,0))</f>
        <v>0</v>
      </c>
      <c r="I50" s="228">
        <f>IF('Staff Detail Form'!F50&gt;0,'Staff Detail Form'!G50/'Staff Detail Form'!F50*100,0)</f>
        <v>0</v>
      </c>
      <c r="J50" s="229">
        <f t="shared" si="2"/>
        <v>0</v>
      </c>
      <c r="K50" s="236" t="str">
        <f>LOOKUP(M50,{-100,-2,2,100},{"ADJUST","OK ","ADJUST"})</f>
        <v xml:space="preserve">OK </v>
      </c>
      <c r="M50" s="50"/>
    </row>
    <row r="51" spans="1:13" s="171" customFormat="1" x14ac:dyDescent="0.25">
      <c r="A51" s="226"/>
      <c r="B51" s="227">
        <f>Personnel!A54</f>
        <v>0</v>
      </c>
      <c r="C51" s="227">
        <f>Personnel!B54</f>
        <v>0</v>
      </c>
      <c r="D51" s="226"/>
      <c r="E51" s="226"/>
      <c r="F51" s="226"/>
      <c r="G51" s="226"/>
      <c r="H51" s="228">
        <f>IF(Personnel!G54=0,0,ROUND(Personnel!G54/Personnel!I54*100,0))</f>
        <v>0</v>
      </c>
      <c r="I51" s="228">
        <f>IF('Staff Detail Form'!F51&gt;0,'Staff Detail Form'!G51/'Staff Detail Form'!F51*100,0)</f>
        <v>0</v>
      </c>
      <c r="J51" s="229">
        <f t="shared" si="2"/>
        <v>0</v>
      </c>
      <c r="K51" s="236" t="str">
        <f>LOOKUP(M51,{-100,-2,2,100},{"ADJUST","OK ","ADJUST"})</f>
        <v xml:space="preserve">OK </v>
      </c>
      <c r="M51" s="50"/>
    </row>
    <row r="52" spans="1:13" s="171" customFormat="1" x14ac:dyDescent="0.25">
      <c r="A52" s="226"/>
      <c r="B52" s="227">
        <f>Personnel!A55</f>
        <v>0</v>
      </c>
      <c r="C52" s="227">
        <f>Personnel!B55</f>
        <v>0</v>
      </c>
      <c r="D52" s="226"/>
      <c r="E52" s="226"/>
      <c r="F52" s="226"/>
      <c r="G52" s="226"/>
      <c r="H52" s="228">
        <f>IF(Personnel!G55=0,0,ROUND(Personnel!G55/Personnel!I55*100,0))</f>
        <v>0</v>
      </c>
      <c r="I52" s="228">
        <f>IF('Staff Detail Form'!F52&gt;0,'Staff Detail Form'!G52/'Staff Detail Form'!F52*100,0)</f>
        <v>0</v>
      </c>
      <c r="J52" s="229">
        <f t="shared" si="2"/>
        <v>0</v>
      </c>
      <c r="K52" s="236" t="str">
        <f>LOOKUP(M52,{-100,-2,2,100},{"ADJUST","OK ","ADJUST"})</f>
        <v xml:space="preserve">OK </v>
      </c>
      <c r="M52" s="50"/>
    </row>
    <row r="53" spans="1:13" s="171" customFormat="1" x14ac:dyDescent="0.25">
      <c r="A53" s="226"/>
      <c r="B53" s="227">
        <f>Personnel!A56</f>
        <v>0</v>
      </c>
      <c r="C53" s="227">
        <f>Personnel!B56</f>
        <v>0</v>
      </c>
      <c r="D53" s="226"/>
      <c r="E53" s="226"/>
      <c r="F53" s="226"/>
      <c r="G53" s="226"/>
      <c r="H53" s="228">
        <f>IF(Personnel!G56=0,0,ROUND(Personnel!G56/Personnel!I56*100,0))</f>
        <v>0</v>
      </c>
      <c r="I53" s="228">
        <f>IF('Staff Detail Form'!F53&gt;0,'Staff Detail Form'!G53/'Staff Detail Form'!F53*100,0)</f>
        <v>0</v>
      </c>
      <c r="J53" s="229">
        <f t="shared" si="2"/>
        <v>0</v>
      </c>
      <c r="K53" s="236" t="str">
        <f>LOOKUP(M53,{-100,-2,2,100},{"ADJUST","OK ","ADJUST"})</f>
        <v xml:space="preserve">OK </v>
      </c>
      <c r="M53" s="50"/>
    </row>
    <row r="54" spans="1:13" s="171" customFormat="1" x14ac:dyDescent="0.25">
      <c r="A54" s="226"/>
      <c r="B54" s="227">
        <f>Personnel!A57</f>
        <v>0</v>
      </c>
      <c r="C54" s="227">
        <f>Personnel!B57</f>
        <v>0</v>
      </c>
      <c r="D54" s="226"/>
      <c r="E54" s="226"/>
      <c r="F54" s="226"/>
      <c r="G54" s="226"/>
      <c r="H54" s="228">
        <f>IF(Personnel!G57=0,0,ROUND(Personnel!G57/Personnel!I57*100,0))</f>
        <v>0</v>
      </c>
      <c r="I54" s="228">
        <f>IF('Staff Detail Form'!F54&gt;0,'Staff Detail Form'!G54/'Staff Detail Form'!F54*100,0)</f>
        <v>0</v>
      </c>
      <c r="J54" s="229">
        <f t="shared" si="2"/>
        <v>0</v>
      </c>
      <c r="K54" s="236" t="str">
        <f>LOOKUP(M54,{-100,-2,2,100},{"ADJUST","OK ","ADJUST"})</f>
        <v xml:space="preserve">OK </v>
      </c>
      <c r="M54" s="50">
        <f t="shared" si="1"/>
        <v>0</v>
      </c>
    </row>
    <row r="55" spans="1:13" s="171" customFormat="1" ht="32.25" thickBot="1" x14ac:dyDescent="0.3">
      <c r="A55" s="230"/>
      <c r="B55" s="231"/>
      <c r="C55" s="231"/>
      <c r="D55" s="231"/>
      <c r="E55" s="225" t="s">
        <v>112</v>
      </c>
      <c r="F55" s="232">
        <f>SUM(F9:F54)</f>
        <v>0</v>
      </c>
      <c r="G55" s="232">
        <f>SUM(G9:G54)</f>
        <v>0</v>
      </c>
      <c r="K55" s="236"/>
    </row>
    <row r="56" spans="1:13" s="171" customFormat="1" ht="11.25" customHeight="1" x14ac:dyDescent="0.25">
      <c r="A56" s="3"/>
      <c r="B56" s="222"/>
      <c r="C56" s="222"/>
      <c r="D56" s="222"/>
      <c r="K56" s="236"/>
    </row>
    <row r="57" spans="1:13" s="171" customFormat="1" x14ac:dyDescent="0.25">
      <c r="A57" s="3" t="s">
        <v>57</v>
      </c>
      <c r="B57" s="223" t="s">
        <v>109</v>
      </c>
      <c r="C57" s="221"/>
      <c r="D57" s="221"/>
      <c r="E57" s="220"/>
      <c r="K57" s="236"/>
    </row>
    <row r="58" spans="1:13" s="171" customFormat="1" x14ac:dyDescent="0.25">
      <c r="A58" s="1"/>
      <c r="B58" s="223" t="s">
        <v>93</v>
      </c>
      <c r="C58" s="222"/>
      <c r="D58" s="222"/>
      <c r="K58" s="236"/>
    </row>
    <row r="59" spans="1:13" s="171" customFormat="1" x14ac:dyDescent="0.25">
      <c r="A59" s="1"/>
      <c r="B59" s="223" t="s">
        <v>94</v>
      </c>
      <c r="C59" s="222"/>
      <c r="D59" s="222"/>
      <c r="K59" s="236"/>
    </row>
    <row r="60" spans="1:13" s="171" customFormat="1" x14ac:dyDescent="0.25">
      <c r="A60" s="1"/>
      <c r="B60" s="223" t="s">
        <v>110</v>
      </c>
      <c r="C60" s="222"/>
      <c r="D60" s="222"/>
      <c r="K60" s="236"/>
    </row>
    <row r="61" spans="1:13" s="171" customFormat="1" x14ac:dyDescent="0.25">
      <c r="A61" s="1"/>
      <c r="B61" s="223" t="s">
        <v>95</v>
      </c>
      <c r="C61" s="222"/>
      <c r="D61" s="222"/>
      <c r="K61" s="236"/>
    </row>
    <row r="62" spans="1:13" s="171" customFormat="1" x14ac:dyDescent="0.25">
      <c r="A62" s="1"/>
      <c r="B62" s="223" t="s">
        <v>111</v>
      </c>
      <c r="C62" s="221"/>
      <c r="D62" s="221"/>
      <c r="K62" s="236"/>
    </row>
    <row r="63" spans="1:13" s="171" customFormat="1" x14ac:dyDescent="0.25">
      <c r="A63" s="1"/>
      <c r="B63" s="224"/>
      <c r="C63" s="222"/>
      <c r="D63" s="222"/>
      <c r="K63" s="236"/>
    </row>
    <row r="64" spans="1:13" s="171" customFormat="1" x14ac:dyDescent="0.25">
      <c r="A64" s="1"/>
      <c r="B64" s="224"/>
      <c r="C64" s="222"/>
      <c r="D64" s="222"/>
      <c r="K64" s="236"/>
    </row>
    <row r="66" spans="2:2" x14ac:dyDescent="0.25">
      <c r="B66" s="47"/>
    </row>
    <row r="67" spans="2:2" x14ac:dyDescent="0.25">
      <c r="B67" s="47"/>
    </row>
    <row r="68" spans="2:2" x14ac:dyDescent="0.25">
      <c r="B68" s="47"/>
    </row>
    <row r="69" spans="2:2" x14ac:dyDescent="0.25">
      <c r="B69" s="47"/>
    </row>
    <row r="70" spans="2:2" x14ac:dyDescent="0.25">
      <c r="B70" s="47"/>
    </row>
  </sheetData>
  <sheetProtection password="C584" sheet="1" objects="1" scenarios="1" selectLockedCells="1"/>
  <mergeCells count="3">
    <mergeCell ref="A5:K5"/>
    <mergeCell ref="F4:K4"/>
    <mergeCell ref="B4:C4"/>
  </mergeCells>
  <phoneticPr fontId="15" type="noConversion"/>
  <dataValidations count="1">
    <dataValidation type="whole" allowBlank="1" showInputMessage="1" showErrorMessage="1" errorTitle="Code" error="Assign ONE code (1 thru 6 ) per personnel" promptTitle="Code" prompt="Assign one code ONLY per staff member" sqref="A9:A54" xr:uid="{00000000-0002-0000-0400-000000000000}">
      <formula1>1</formula1>
      <formula2>6</formula2>
    </dataValidation>
  </dataValidations>
  <printOptions horizontalCentered="1"/>
  <pageMargins left="0" right="0" top="0.25" bottom="0.25" header="0.5" footer="0.5"/>
  <pageSetup scale="53"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V77"/>
  <sheetViews>
    <sheetView showGridLines="0" zoomScale="75" workbookViewId="0">
      <selection activeCell="F33" sqref="F33"/>
    </sheetView>
  </sheetViews>
  <sheetFormatPr defaultRowHeight="15" x14ac:dyDescent="0.2"/>
  <cols>
    <col min="1" max="1" width="1.85546875" style="1" customWidth="1"/>
    <col min="2" max="2" width="6.85546875" style="1" customWidth="1"/>
    <col min="3" max="3" width="41.5703125" style="1" customWidth="1"/>
    <col min="4" max="10" width="12.28515625" style="1" customWidth="1"/>
    <col min="11" max="11" width="12.28515625" style="6" customWidth="1"/>
    <col min="12" max="12" width="2.5703125" style="6" customWidth="1"/>
    <col min="13" max="13" width="1.28515625" style="6" customWidth="1"/>
    <col min="14" max="15" width="12.140625" style="1" customWidth="1"/>
    <col min="16" max="16" width="9.140625" style="67"/>
    <col min="17" max="16384" width="9.140625" style="1"/>
  </cols>
  <sheetData>
    <row r="1" spans="2:126" ht="5.25" customHeight="1" thickBot="1" x14ac:dyDescent="0.25"/>
    <row r="2" spans="2:126" ht="15" customHeight="1" x14ac:dyDescent="0.2">
      <c r="B2" s="79"/>
      <c r="C2" s="80"/>
      <c r="D2" s="80"/>
      <c r="E2" s="80"/>
      <c r="F2" s="80"/>
      <c r="G2" s="80"/>
      <c r="H2" s="80"/>
      <c r="I2" s="80"/>
      <c r="J2" s="80"/>
      <c r="K2" s="81"/>
      <c r="L2" s="82"/>
      <c r="M2" s="82"/>
      <c r="N2" s="83"/>
      <c r="O2" s="83"/>
      <c r="P2" s="84"/>
    </row>
    <row r="3" spans="2:126" ht="15.75" x14ac:dyDescent="0.25">
      <c r="B3" s="85"/>
      <c r="C3" s="86" t="s">
        <v>0</v>
      </c>
      <c r="D3" s="295" t="s">
        <v>45</v>
      </c>
      <c r="E3" s="296"/>
      <c r="F3" s="296"/>
      <c r="G3" s="296"/>
      <c r="H3" s="296"/>
      <c r="I3" s="296"/>
      <c r="J3" s="296"/>
      <c r="K3" s="87"/>
      <c r="L3" s="82"/>
      <c r="M3" s="82"/>
      <c r="N3" s="83"/>
      <c r="O3" s="83"/>
      <c r="P3" s="84"/>
    </row>
    <row r="4" spans="2:126" s="6" customFormat="1" ht="15.75" x14ac:dyDescent="0.25">
      <c r="B4" s="85"/>
      <c r="C4" s="86"/>
      <c r="D4" s="32"/>
      <c r="E4" s="33"/>
      <c r="F4" s="33"/>
      <c r="G4" s="33"/>
      <c r="H4" s="33"/>
      <c r="I4" s="33"/>
      <c r="J4" s="33"/>
      <c r="K4" s="87"/>
      <c r="L4" s="82"/>
      <c r="M4" s="82"/>
      <c r="N4" s="82"/>
      <c r="O4" s="82"/>
      <c r="P4" s="88"/>
    </row>
    <row r="5" spans="2:126" ht="15.75" x14ac:dyDescent="0.25">
      <c r="B5" s="85"/>
      <c r="C5" s="86" t="s">
        <v>44</v>
      </c>
      <c r="D5" s="32" t="s">
        <v>46</v>
      </c>
      <c r="E5" s="33"/>
      <c r="F5" s="33"/>
      <c r="G5" s="33"/>
      <c r="H5" s="33"/>
      <c r="I5" s="33"/>
      <c r="J5" s="33"/>
      <c r="K5" s="87"/>
      <c r="L5" s="82"/>
      <c r="M5" s="82"/>
      <c r="N5" s="83"/>
      <c r="O5" s="83"/>
      <c r="P5" s="84"/>
    </row>
    <row r="6" spans="2:126" ht="15.75" x14ac:dyDescent="0.25">
      <c r="B6" s="85"/>
      <c r="C6" s="89"/>
      <c r="D6" s="90"/>
      <c r="E6" s="90"/>
      <c r="F6" s="90"/>
      <c r="G6" s="90"/>
      <c r="H6" s="90"/>
      <c r="I6" s="90"/>
      <c r="J6" s="90"/>
      <c r="K6" s="87"/>
      <c r="L6" s="82"/>
      <c r="M6" s="82"/>
      <c r="N6" s="83"/>
      <c r="O6" s="83"/>
      <c r="P6" s="84"/>
    </row>
    <row r="7" spans="2:126" s="3" customFormat="1" ht="15.75" x14ac:dyDescent="0.25">
      <c r="B7" s="91"/>
      <c r="C7" s="92"/>
      <c r="D7" s="92"/>
      <c r="E7" s="92"/>
      <c r="F7" s="93" t="s">
        <v>4</v>
      </c>
      <c r="G7" s="93" t="s">
        <v>7</v>
      </c>
      <c r="H7" s="93" t="s">
        <v>4</v>
      </c>
      <c r="I7" s="93" t="s">
        <v>11</v>
      </c>
      <c r="J7" s="93" t="s">
        <v>4</v>
      </c>
      <c r="K7" s="94"/>
      <c r="L7" s="95"/>
      <c r="M7" s="95"/>
      <c r="N7" s="96"/>
      <c r="O7" s="96"/>
      <c r="P7" s="97"/>
    </row>
    <row r="8" spans="2:126" s="3" customFormat="1" ht="15.75" x14ac:dyDescent="0.25">
      <c r="B8" s="91"/>
      <c r="C8" s="98" t="s">
        <v>1</v>
      </c>
      <c r="D8" s="98" t="s">
        <v>2</v>
      </c>
      <c r="E8" s="98" t="s">
        <v>3</v>
      </c>
      <c r="F8" s="98" t="s">
        <v>5</v>
      </c>
      <c r="G8" s="98" t="s">
        <v>8</v>
      </c>
      <c r="H8" s="98" t="s">
        <v>8</v>
      </c>
      <c r="I8" s="98" t="s">
        <v>8</v>
      </c>
      <c r="J8" s="98" t="s">
        <v>12</v>
      </c>
      <c r="K8" s="94"/>
      <c r="L8" s="95"/>
      <c r="M8" s="95"/>
      <c r="N8" s="96"/>
      <c r="O8" s="96"/>
      <c r="P8" s="97"/>
    </row>
    <row r="9" spans="2:126" s="3" customFormat="1" ht="15.75" x14ac:dyDescent="0.25">
      <c r="B9" s="91"/>
      <c r="C9" s="99"/>
      <c r="D9" s="99"/>
      <c r="E9" s="99"/>
      <c r="F9" s="100" t="s">
        <v>6</v>
      </c>
      <c r="G9" s="100" t="s">
        <v>9</v>
      </c>
      <c r="H9" s="100" t="s">
        <v>10</v>
      </c>
      <c r="I9" s="100" t="s">
        <v>9</v>
      </c>
      <c r="J9" s="100" t="s">
        <v>10</v>
      </c>
      <c r="K9" s="94"/>
      <c r="L9" s="95"/>
      <c r="M9" s="95"/>
      <c r="N9" s="96"/>
      <c r="O9" s="96"/>
      <c r="P9" s="97"/>
    </row>
    <row r="10" spans="2:126" x14ac:dyDescent="0.2">
      <c r="B10" s="85"/>
      <c r="C10" s="34" t="s">
        <v>75</v>
      </c>
      <c r="D10" s="101">
        <v>10000</v>
      </c>
      <c r="E10" s="101">
        <v>5000</v>
      </c>
      <c r="F10" s="102">
        <f t="shared" ref="F10:F17" si="0">SUM(D10:E10)</f>
        <v>15000</v>
      </c>
      <c r="G10" s="101">
        <v>10000</v>
      </c>
      <c r="H10" s="102">
        <f t="shared" ref="H10:H17" si="1">SUM(F10:G10)</f>
        <v>25000</v>
      </c>
      <c r="I10" s="101">
        <v>5000</v>
      </c>
      <c r="J10" s="102">
        <f t="shared" ref="J10:J18" si="2">SUM(H10:I10)</f>
        <v>30000</v>
      </c>
      <c r="K10" s="103"/>
      <c r="L10" s="104"/>
      <c r="M10" s="104"/>
      <c r="N10" s="105"/>
      <c r="O10" s="105"/>
      <c r="P10" s="106"/>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row>
    <row r="11" spans="2:126" x14ac:dyDescent="0.2">
      <c r="B11" s="85"/>
      <c r="C11" s="34" t="s">
        <v>76</v>
      </c>
      <c r="D11" s="101"/>
      <c r="E11" s="101"/>
      <c r="F11" s="102">
        <f t="shared" si="0"/>
        <v>0</v>
      </c>
      <c r="G11" s="101">
        <v>4000</v>
      </c>
      <c r="H11" s="102">
        <f t="shared" si="1"/>
        <v>4000</v>
      </c>
      <c r="I11" s="101">
        <v>20000</v>
      </c>
      <c r="J11" s="102">
        <f t="shared" si="2"/>
        <v>24000</v>
      </c>
      <c r="K11" s="103"/>
      <c r="L11" s="104"/>
      <c r="M11" s="104"/>
      <c r="N11" s="105"/>
      <c r="O11" s="105"/>
      <c r="P11" s="106"/>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row>
    <row r="12" spans="2:126" x14ac:dyDescent="0.2">
      <c r="B12" s="85"/>
      <c r="C12" s="34" t="s">
        <v>77</v>
      </c>
      <c r="D12" s="101">
        <v>5000</v>
      </c>
      <c r="E12" s="101">
        <v>5000</v>
      </c>
      <c r="F12" s="102">
        <f t="shared" si="0"/>
        <v>10000</v>
      </c>
      <c r="G12" s="101">
        <v>2000</v>
      </c>
      <c r="H12" s="102">
        <f t="shared" si="1"/>
        <v>12000</v>
      </c>
      <c r="I12" s="101">
        <v>35000</v>
      </c>
      <c r="J12" s="102">
        <f t="shared" si="2"/>
        <v>47000</v>
      </c>
      <c r="K12" s="103"/>
      <c r="L12" s="104"/>
      <c r="M12" s="104"/>
      <c r="N12" s="105"/>
      <c r="O12" s="105"/>
      <c r="P12" s="106"/>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row>
    <row r="13" spans="2:126" x14ac:dyDescent="0.2">
      <c r="B13" s="85"/>
      <c r="C13" s="34" t="s">
        <v>78</v>
      </c>
      <c r="D13" s="101">
        <v>15000</v>
      </c>
      <c r="E13" s="101">
        <v>3000</v>
      </c>
      <c r="F13" s="102">
        <f t="shared" si="0"/>
        <v>18000</v>
      </c>
      <c r="G13" s="101">
        <v>3000</v>
      </c>
      <c r="H13" s="102">
        <f t="shared" si="1"/>
        <v>21000</v>
      </c>
      <c r="I13" s="101">
        <v>21000</v>
      </c>
      <c r="J13" s="102">
        <f t="shared" si="2"/>
        <v>42000</v>
      </c>
      <c r="K13" s="103"/>
      <c r="L13" s="104"/>
      <c r="M13" s="104"/>
      <c r="N13" s="105"/>
      <c r="O13" s="105"/>
      <c r="P13" s="106"/>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row>
    <row r="14" spans="2:126" x14ac:dyDescent="0.2">
      <c r="B14" s="85"/>
      <c r="C14" s="34" t="s">
        <v>79</v>
      </c>
      <c r="D14" s="101">
        <v>12000</v>
      </c>
      <c r="E14" s="101">
        <v>8000</v>
      </c>
      <c r="F14" s="102">
        <f t="shared" si="0"/>
        <v>20000</v>
      </c>
      <c r="G14" s="101">
        <v>5000</v>
      </c>
      <c r="H14" s="102">
        <f t="shared" si="1"/>
        <v>25000</v>
      </c>
      <c r="I14" s="101"/>
      <c r="J14" s="102">
        <f t="shared" si="2"/>
        <v>25000</v>
      </c>
      <c r="K14" s="103"/>
      <c r="L14" s="104"/>
      <c r="M14" s="104"/>
      <c r="N14" s="105"/>
      <c r="O14" s="105"/>
      <c r="P14" s="106"/>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row>
    <row r="15" spans="2:126" x14ac:dyDescent="0.2">
      <c r="B15" s="85"/>
      <c r="C15" s="34"/>
      <c r="D15" s="31"/>
      <c r="E15" s="31"/>
      <c r="F15" s="31">
        <f t="shared" si="0"/>
        <v>0</v>
      </c>
      <c r="G15" s="31"/>
      <c r="H15" s="31">
        <f t="shared" si="1"/>
        <v>0</v>
      </c>
      <c r="I15" s="31"/>
      <c r="J15" s="31">
        <f t="shared" si="2"/>
        <v>0</v>
      </c>
      <c r="K15" s="103"/>
      <c r="L15" s="104"/>
      <c r="M15" s="104"/>
      <c r="N15" s="105"/>
      <c r="O15" s="105"/>
      <c r="P15" s="106"/>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row>
    <row r="16" spans="2:126" ht="15.75" x14ac:dyDescent="0.25">
      <c r="B16" s="85"/>
      <c r="C16" s="107" t="s">
        <v>39</v>
      </c>
      <c r="D16" s="31"/>
      <c r="E16" s="31"/>
      <c r="F16" s="31">
        <f t="shared" si="0"/>
        <v>0</v>
      </c>
      <c r="G16" s="31"/>
      <c r="H16" s="31">
        <f t="shared" si="1"/>
        <v>0</v>
      </c>
      <c r="I16" s="31"/>
      <c r="J16" s="31">
        <f t="shared" si="2"/>
        <v>0</v>
      </c>
      <c r="K16" s="103"/>
      <c r="L16" s="104"/>
      <c r="M16" s="104"/>
      <c r="N16" s="105"/>
      <c r="O16" s="105"/>
      <c r="P16" s="106"/>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row>
    <row r="17" spans="1:126" ht="15.75" x14ac:dyDescent="0.25">
      <c r="B17" s="85"/>
      <c r="C17" s="108" t="s">
        <v>42</v>
      </c>
      <c r="D17" s="31"/>
      <c r="E17" s="31"/>
      <c r="F17" s="31">
        <f t="shared" si="0"/>
        <v>0</v>
      </c>
      <c r="G17" s="31"/>
      <c r="H17" s="31">
        <f t="shared" si="1"/>
        <v>0</v>
      </c>
      <c r="I17" s="31"/>
      <c r="J17" s="31">
        <f t="shared" si="2"/>
        <v>0</v>
      </c>
      <c r="K17" s="103"/>
      <c r="L17" s="104"/>
      <c r="M17" s="104"/>
      <c r="N17" s="105"/>
      <c r="O17" s="105"/>
      <c r="P17" s="106"/>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row>
    <row r="18" spans="1:126" ht="15.75" x14ac:dyDescent="0.25">
      <c r="B18" s="85"/>
      <c r="C18" s="107" t="s">
        <v>40</v>
      </c>
      <c r="D18" s="109"/>
      <c r="E18" s="109"/>
      <c r="F18" s="109"/>
      <c r="G18" s="109"/>
      <c r="H18" s="109"/>
      <c r="I18" s="31">
        <v>76000</v>
      </c>
      <c r="J18" s="31">
        <f t="shared" si="2"/>
        <v>76000</v>
      </c>
      <c r="K18" s="103"/>
      <c r="L18" s="104"/>
      <c r="M18" s="104"/>
      <c r="N18" s="105"/>
      <c r="O18" s="105"/>
      <c r="P18" s="106"/>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row>
    <row r="19" spans="1:126" ht="15.75" x14ac:dyDescent="0.25">
      <c r="B19" s="85"/>
      <c r="C19" s="110" t="s">
        <v>14</v>
      </c>
      <c r="D19" s="31">
        <f>SUM(D10:D17)</f>
        <v>42000</v>
      </c>
      <c r="E19" s="31">
        <f>SUM(E10:E17)</f>
        <v>21000</v>
      </c>
      <c r="F19" s="31">
        <f>SUM(F10:F17)</f>
        <v>63000</v>
      </c>
      <c r="G19" s="31">
        <f>SUM(G10:G17)</f>
        <v>24000</v>
      </c>
      <c r="H19" s="31">
        <f>SUM(H10:H17)</f>
        <v>87000</v>
      </c>
      <c r="I19" s="31">
        <f>SUM(I10:I18)</f>
        <v>157000</v>
      </c>
      <c r="J19" s="31">
        <f>SUM(J10:J18)</f>
        <v>244000</v>
      </c>
      <c r="K19" s="103"/>
      <c r="L19" s="104"/>
      <c r="M19" s="104"/>
      <c r="N19" s="105"/>
      <c r="O19" s="105"/>
      <c r="P19" s="106"/>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row>
    <row r="20" spans="1:126" ht="16.5" thickBot="1" x14ac:dyDescent="0.3">
      <c r="B20" s="111"/>
      <c r="C20" s="112"/>
      <c r="D20" s="113"/>
      <c r="E20" s="113"/>
      <c r="F20" s="113"/>
      <c r="G20" s="113"/>
      <c r="H20" s="113"/>
      <c r="I20" s="113"/>
      <c r="J20" s="113"/>
      <c r="K20" s="114"/>
      <c r="L20" s="104"/>
      <c r="M20" s="104"/>
      <c r="N20" s="105"/>
      <c r="O20" s="105"/>
      <c r="P20" s="106"/>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row>
    <row r="21" spans="1:126" ht="16.5" thickBot="1" x14ac:dyDescent="0.3">
      <c r="A21" s="30"/>
      <c r="B21" s="82"/>
      <c r="C21" s="115"/>
      <c r="D21" s="116"/>
      <c r="E21" s="116"/>
      <c r="F21" s="116"/>
      <c r="G21" s="116"/>
      <c r="H21" s="116"/>
      <c r="I21" s="116"/>
      <c r="J21" s="116"/>
      <c r="K21" s="104"/>
      <c r="L21" s="104"/>
      <c r="M21" s="104"/>
      <c r="N21" s="105"/>
      <c r="O21" s="105"/>
      <c r="P21" s="106"/>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row>
    <row r="22" spans="1:126" ht="15.75" thickBot="1" x14ac:dyDescent="0.25">
      <c r="A22" s="30"/>
      <c r="B22" s="82"/>
      <c r="C22" s="82"/>
      <c r="D22" s="117"/>
      <c r="E22" s="118"/>
      <c r="F22" s="118"/>
      <c r="G22" s="119" t="s">
        <v>47</v>
      </c>
      <c r="H22" s="118"/>
      <c r="I22" s="118"/>
      <c r="J22" s="120"/>
      <c r="K22" s="104"/>
      <c r="L22" s="104"/>
      <c r="M22" s="104"/>
      <c r="N22" s="105"/>
      <c r="O22" s="105"/>
      <c r="P22" s="106"/>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row>
    <row r="23" spans="1:126" x14ac:dyDescent="0.2">
      <c r="A23" s="30"/>
      <c r="B23" s="82"/>
      <c r="C23" s="5" t="str">
        <f>C10</f>
        <v>Bronwyn Evans - Counselor</v>
      </c>
      <c r="D23" s="121">
        <f t="shared" ref="D23:E27" si="3">(D10/$J10*100)</f>
        <v>33.333333333333329</v>
      </c>
      <c r="E23" s="121">
        <f t="shared" si="3"/>
        <v>16.666666666666664</v>
      </c>
      <c r="F23" s="121">
        <f>SUM(D23:E23)</f>
        <v>49.999999999999993</v>
      </c>
      <c r="G23" s="121">
        <f>(G10/$J10*100)</f>
        <v>33.333333333333329</v>
      </c>
      <c r="H23" s="122">
        <f>SUM(F23:G23)</f>
        <v>83.333333333333314</v>
      </c>
      <c r="I23" s="121">
        <f>(I10/$J10*100)</f>
        <v>16.666666666666664</v>
      </c>
      <c r="J23" s="123">
        <f>SUM(H23:I23)</f>
        <v>99.999999999999972</v>
      </c>
      <c r="K23" s="104"/>
      <c r="L23" s="300" t="s">
        <v>88</v>
      </c>
      <c r="M23" s="301"/>
      <c r="N23" s="302"/>
      <c r="O23" s="105"/>
      <c r="P23" s="106"/>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row>
    <row r="24" spans="1:126" x14ac:dyDescent="0.2">
      <c r="A24" s="30"/>
      <c r="B24" s="82"/>
      <c r="C24" s="5" t="str">
        <f>C11</f>
        <v>Dierdre Morgan - Legal Advocate</v>
      </c>
      <c r="D24" s="124">
        <f t="shared" si="3"/>
        <v>0</v>
      </c>
      <c r="E24" s="124">
        <f t="shared" si="3"/>
        <v>0</v>
      </c>
      <c r="F24" s="124">
        <f>SUM(D24:E24)</f>
        <v>0</v>
      </c>
      <c r="G24" s="124">
        <f>(G11/$J11*100)</f>
        <v>16.666666666666664</v>
      </c>
      <c r="H24" s="125">
        <f>SUM(F24:G24)</f>
        <v>16.666666666666664</v>
      </c>
      <c r="I24" s="124">
        <f>(I11/$J11*100)</f>
        <v>83.333333333333343</v>
      </c>
      <c r="J24" s="126">
        <f>SUM(H24:I24)</f>
        <v>100</v>
      </c>
      <c r="K24" s="104"/>
      <c r="L24" s="303"/>
      <c r="M24" s="304"/>
      <c r="N24" s="305"/>
      <c r="O24" s="105"/>
      <c r="P24" s="106"/>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row>
    <row r="25" spans="1:126" x14ac:dyDescent="0.2">
      <c r="A25" s="30"/>
      <c r="B25" s="82"/>
      <c r="C25" s="5" t="str">
        <f>C12</f>
        <v>Morgana Powell - Executive Director</v>
      </c>
      <c r="D25" s="124">
        <f t="shared" si="3"/>
        <v>10.638297872340425</v>
      </c>
      <c r="E25" s="124">
        <f t="shared" si="3"/>
        <v>10.638297872340425</v>
      </c>
      <c r="F25" s="124">
        <f>SUM(D25:E25)</f>
        <v>21.276595744680851</v>
      </c>
      <c r="G25" s="124">
        <f>(G12/$J12*100)</f>
        <v>4.2553191489361701</v>
      </c>
      <c r="H25" s="125">
        <f>SUM(F25:G25)</f>
        <v>25.531914893617021</v>
      </c>
      <c r="I25" s="124">
        <f>(I12/$J12*100)</f>
        <v>74.468085106382972</v>
      </c>
      <c r="J25" s="126">
        <f>SUM(H25:I25)</f>
        <v>100</v>
      </c>
      <c r="K25" s="104"/>
      <c r="L25" s="303"/>
      <c r="M25" s="304"/>
      <c r="N25" s="305"/>
      <c r="O25" s="105"/>
      <c r="P25" s="106"/>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row>
    <row r="26" spans="1:126" x14ac:dyDescent="0.2">
      <c r="A26" s="30"/>
      <c r="B26" s="82"/>
      <c r="C26" s="5" t="str">
        <f>C13</f>
        <v>Nerys Madox - Deputy Director</v>
      </c>
      <c r="D26" s="124">
        <f t="shared" si="3"/>
        <v>35.714285714285715</v>
      </c>
      <c r="E26" s="124">
        <f t="shared" si="3"/>
        <v>7.1428571428571423</v>
      </c>
      <c r="F26" s="124">
        <f>SUM(D26:E26)</f>
        <v>42.857142857142861</v>
      </c>
      <c r="G26" s="124">
        <f>(G13/$J13*100)</f>
        <v>7.1428571428571423</v>
      </c>
      <c r="H26" s="125">
        <f>SUM(F26:G26)</f>
        <v>50</v>
      </c>
      <c r="I26" s="124">
        <f>(I13/$J13*100)</f>
        <v>50</v>
      </c>
      <c r="J26" s="126">
        <f>SUM(H26:I26)</f>
        <v>100</v>
      </c>
      <c r="K26" s="104"/>
      <c r="L26" s="303"/>
      <c r="M26" s="304"/>
      <c r="N26" s="305"/>
      <c r="O26" s="105"/>
      <c r="P26" s="106"/>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row>
    <row r="27" spans="1:126" x14ac:dyDescent="0.2">
      <c r="A27" s="30"/>
      <c r="B27" s="82"/>
      <c r="C27" s="5" t="str">
        <f>C14</f>
        <v>Owain Thomas - Prevention Education</v>
      </c>
      <c r="D27" s="124">
        <f t="shared" si="3"/>
        <v>48</v>
      </c>
      <c r="E27" s="124">
        <f t="shared" si="3"/>
        <v>32</v>
      </c>
      <c r="F27" s="124">
        <f>SUM(D27:E27)</f>
        <v>80</v>
      </c>
      <c r="G27" s="124">
        <f>(G14/$J14*100)</f>
        <v>20</v>
      </c>
      <c r="H27" s="125">
        <f>SUM(F27:G27)</f>
        <v>100</v>
      </c>
      <c r="I27" s="124">
        <f>(I14/$J14*100)</f>
        <v>0</v>
      </c>
      <c r="J27" s="126">
        <f>SUM(H27:I27)</f>
        <v>100</v>
      </c>
      <c r="K27" s="104"/>
      <c r="L27" s="303"/>
      <c r="M27" s="304"/>
      <c r="N27" s="305"/>
      <c r="O27" s="105"/>
      <c r="P27" s="106"/>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row>
    <row r="28" spans="1:126" ht="15.75" thickBot="1" x14ac:dyDescent="0.25">
      <c r="A28" s="30"/>
      <c r="B28" s="82"/>
      <c r="C28" s="29" t="s">
        <v>71</v>
      </c>
      <c r="D28" s="127">
        <f>(D19/$J19*100)</f>
        <v>17.21311475409836</v>
      </c>
      <c r="E28" s="127">
        <f t="shared" ref="E28:J28" si="4">(E19/$J19*100)</f>
        <v>8.6065573770491799</v>
      </c>
      <c r="F28" s="127">
        <f t="shared" si="4"/>
        <v>25.819672131147541</v>
      </c>
      <c r="G28" s="127">
        <f t="shared" si="4"/>
        <v>9.8360655737704921</v>
      </c>
      <c r="H28" s="127">
        <f t="shared" si="4"/>
        <v>35.655737704918032</v>
      </c>
      <c r="I28" s="127">
        <f t="shared" si="4"/>
        <v>64.344262295081961</v>
      </c>
      <c r="J28" s="127">
        <f t="shared" si="4"/>
        <v>100</v>
      </c>
      <c r="K28" s="104"/>
      <c r="L28" s="306"/>
      <c r="M28" s="307"/>
      <c r="N28" s="308"/>
      <c r="O28" s="105"/>
      <c r="P28" s="106"/>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row>
    <row r="29" spans="1:126" x14ac:dyDescent="0.2">
      <c r="B29" s="82"/>
      <c r="C29" s="82"/>
      <c r="D29" s="104"/>
      <c r="E29" s="104"/>
      <c r="F29" s="104"/>
      <c r="G29" s="104"/>
      <c r="H29" s="104"/>
      <c r="I29" s="104"/>
      <c r="J29" s="104"/>
      <c r="K29" s="104"/>
      <c r="L29" s="104"/>
      <c r="M29" s="104"/>
      <c r="N29" s="105"/>
      <c r="O29" s="105"/>
      <c r="P29" s="106"/>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row>
    <row r="30" spans="1:126" ht="8.25" customHeight="1" thickBot="1" x14ac:dyDescent="0.25">
      <c r="B30" s="82"/>
      <c r="C30" s="82"/>
      <c r="D30" s="104"/>
      <c r="E30" s="104"/>
      <c r="F30" s="104"/>
      <c r="G30" s="104"/>
      <c r="H30" s="104"/>
      <c r="I30" s="104"/>
      <c r="J30" s="104"/>
      <c r="K30" s="104"/>
      <c r="L30" s="104"/>
      <c r="M30" s="104"/>
      <c r="N30" s="105"/>
      <c r="O30" s="105"/>
      <c r="P30" s="106"/>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row>
    <row r="31" spans="1:126" x14ac:dyDescent="0.2">
      <c r="B31" s="79"/>
      <c r="C31" s="80"/>
      <c r="D31" s="128"/>
      <c r="E31" s="128"/>
      <c r="F31" s="128"/>
      <c r="G31" s="128"/>
      <c r="H31" s="128"/>
      <c r="I31" s="128"/>
      <c r="J31" s="128"/>
      <c r="K31" s="129"/>
      <c r="L31" s="104"/>
      <c r="M31" s="104"/>
      <c r="N31" s="105"/>
      <c r="O31" s="105"/>
      <c r="P31" s="106"/>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row>
    <row r="32" spans="1:126" ht="15.75" x14ac:dyDescent="0.25">
      <c r="B32" s="85"/>
      <c r="C32" s="130"/>
      <c r="D32" s="130"/>
      <c r="E32" s="130"/>
      <c r="F32" s="131" t="s">
        <v>48</v>
      </c>
      <c r="G32" s="130"/>
      <c r="H32" s="132"/>
      <c r="I32" s="132"/>
      <c r="J32" s="132"/>
      <c r="K32" s="103"/>
      <c r="L32" s="82"/>
      <c r="M32" s="104"/>
      <c r="N32" s="105"/>
      <c r="O32" s="105"/>
      <c r="P32" s="106"/>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row>
    <row r="33" spans="2:126" ht="15.75" x14ac:dyDescent="0.25">
      <c r="B33" s="85"/>
      <c r="C33" s="130"/>
      <c r="D33" s="130"/>
      <c r="E33" s="130"/>
      <c r="F33" s="131" t="s">
        <v>100</v>
      </c>
      <c r="G33" s="130"/>
      <c r="H33" s="132"/>
      <c r="I33" s="132"/>
      <c r="J33" s="132"/>
      <c r="K33" s="103"/>
      <c r="L33" s="82"/>
      <c r="M33" s="104"/>
      <c r="N33" s="105"/>
      <c r="O33" s="105"/>
      <c r="P33" s="106"/>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row>
    <row r="34" spans="2:126" ht="18.75" x14ac:dyDescent="0.3">
      <c r="B34" s="133"/>
      <c r="C34" s="130"/>
      <c r="D34" s="130"/>
      <c r="E34" s="130"/>
      <c r="F34" s="130"/>
      <c r="G34" s="130"/>
      <c r="H34" s="132"/>
      <c r="I34" s="132"/>
      <c r="J34" s="132"/>
      <c r="K34" s="103"/>
      <c r="L34" s="82"/>
      <c r="M34" s="104"/>
      <c r="N34" s="105"/>
      <c r="O34" s="105"/>
      <c r="P34" s="106"/>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row>
    <row r="35" spans="2:126" ht="15.75" x14ac:dyDescent="0.25">
      <c r="B35" s="134" t="s">
        <v>73</v>
      </c>
      <c r="C35" s="130"/>
      <c r="D35" s="130"/>
      <c r="E35" s="135" t="s">
        <v>74</v>
      </c>
      <c r="F35" s="130"/>
      <c r="G35" s="89"/>
      <c r="H35" s="132"/>
      <c r="I35" s="132"/>
      <c r="J35" s="132" t="s">
        <v>62</v>
      </c>
      <c r="K35" s="103"/>
      <c r="L35" s="82"/>
      <c r="M35" s="104"/>
      <c r="N35" s="105"/>
      <c r="O35" s="105"/>
      <c r="P35" s="106"/>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row>
    <row r="36" spans="2:126" x14ac:dyDescent="0.2">
      <c r="B36" s="136"/>
      <c r="C36" s="130"/>
      <c r="D36" s="130"/>
      <c r="E36" s="130"/>
      <c r="F36" s="130"/>
      <c r="G36" s="130"/>
      <c r="H36" s="132"/>
      <c r="I36" s="132"/>
      <c r="J36" s="132"/>
      <c r="K36" s="103"/>
      <c r="L36" s="82"/>
      <c r="M36" s="104"/>
      <c r="N36" s="105"/>
      <c r="O36" s="105"/>
      <c r="P36" s="106"/>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row>
    <row r="37" spans="2:126" ht="51.75" customHeight="1" x14ac:dyDescent="0.2">
      <c r="B37" s="85"/>
      <c r="C37" s="297" t="s">
        <v>49</v>
      </c>
      <c r="D37" s="298"/>
      <c r="E37" s="298"/>
      <c r="F37" s="298"/>
      <c r="G37" s="298"/>
      <c r="H37" s="298"/>
      <c r="I37" s="298"/>
      <c r="J37" s="298"/>
      <c r="K37" s="299"/>
      <c r="L37" s="82"/>
      <c r="M37" s="104"/>
      <c r="N37" s="105"/>
      <c r="O37" s="105"/>
      <c r="P37" s="106"/>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row>
    <row r="38" spans="2:126" x14ac:dyDescent="0.2">
      <c r="B38" s="136"/>
      <c r="C38" s="130"/>
      <c r="D38" s="130"/>
      <c r="E38" s="130"/>
      <c r="F38" s="130"/>
      <c r="G38" s="130"/>
      <c r="H38" s="132"/>
      <c r="I38" s="132"/>
      <c r="J38" s="132"/>
      <c r="K38" s="103"/>
      <c r="L38" s="82"/>
      <c r="M38" s="104"/>
      <c r="N38" s="105"/>
      <c r="O38" s="105"/>
      <c r="P38" s="106"/>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row>
    <row r="39" spans="2:126" ht="15" customHeight="1" x14ac:dyDescent="0.2">
      <c r="B39" s="137" t="s">
        <v>50</v>
      </c>
      <c r="C39" s="311" t="s">
        <v>63</v>
      </c>
      <c r="D39" s="312"/>
      <c r="E39" s="309"/>
      <c r="F39" s="311" t="s">
        <v>51</v>
      </c>
      <c r="G39" s="312"/>
      <c r="H39" s="312"/>
      <c r="I39" s="309"/>
      <c r="J39" s="138" t="s">
        <v>52</v>
      </c>
      <c r="K39" s="139" t="s">
        <v>54</v>
      </c>
      <c r="L39" s="104"/>
      <c r="M39" s="104"/>
      <c r="N39" s="105"/>
      <c r="O39" s="105"/>
      <c r="P39" s="106"/>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row>
    <row r="40" spans="2:126" x14ac:dyDescent="0.2">
      <c r="B40" s="137"/>
      <c r="C40" s="313"/>
      <c r="D40" s="314"/>
      <c r="E40" s="315"/>
      <c r="F40" s="313"/>
      <c r="G40" s="314"/>
      <c r="H40" s="314"/>
      <c r="I40" s="315"/>
      <c r="J40" s="138" t="s">
        <v>53</v>
      </c>
      <c r="K40" s="139" t="s">
        <v>55</v>
      </c>
      <c r="L40" s="83"/>
      <c r="M40" s="83"/>
      <c r="N40" s="105" t="s">
        <v>70</v>
      </c>
      <c r="O40" s="105" t="s">
        <v>87</v>
      </c>
      <c r="P40" s="106"/>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row>
    <row r="41" spans="2:126" x14ac:dyDescent="0.2">
      <c r="B41" s="137">
        <v>2</v>
      </c>
      <c r="C41" s="291" t="str">
        <f>C10</f>
        <v>Bronwyn Evans - Counselor</v>
      </c>
      <c r="D41" s="292"/>
      <c r="E41" s="293"/>
      <c r="F41" s="291" t="s">
        <v>69</v>
      </c>
      <c r="G41" s="292"/>
      <c r="H41" s="292"/>
      <c r="I41" s="293"/>
      <c r="J41" s="140">
        <v>40</v>
      </c>
      <c r="K41" s="141">
        <v>33</v>
      </c>
      <c r="L41" s="83"/>
      <c r="M41" s="83"/>
      <c r="N41" s="142">
        <f>(K41/J41*100)</f>
        <v>82.5</v>
      </c>
      <c r="O41" s="143">
        <f>(H23-N41)</f>
        <v>0.83333333333331439</v>
      </c>
      <c r="P41" s="144" t="str">
        <f>LOOKUP(O41,{-100,-2,2,100},{"ADJUST","OK ","ADJUST"})</f>
        <v xml:space="preserve">OK </v>
      </c>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row>
    <row r="42" spans="2:126" x14ac:dyDescent="0.2">
      <c r="B42" s="137">
        <v>6</v>
      </c>
      <c r="C42" s="291" t="str">
        <f>C11</f>
        <v>Dierdre Morgan - Legal Advocate</v>
      </c>
      <c r="D42" s="292"/>
      <c r="E42" s="293"/>
      <c r="F42" s="291" t="s">
        <v>67</v>
      </c>
      <c r="G42" s="292"/>
      <c r="H42" s="292"/>
      <c r="I42" s="293"/>
      <c r="J42" s="140">
        <v>40</v>
      </c>
      <c r="K42" s="141">
        <v>7</v>
      </c>
      <c r="L42" s="83"/>
      <c r="M42" s="83"/>
      <c r="N42" s="142">
        <f>(K42/J42*100)</f>
        <v>17.5</v>
      </c>
      <c r="O42" s="143">
        <f>(H24-N42)</f>
        <v>-0.8333333333333357</v>
      </c>
      <c r="P42" s="144" t="str">
        <f>LOOKUP(O42,{-100,-2,2,100},{"ADJUST","OK ","ADJUST"})</f>
        <v xml:space="preserve">OK </v>
      </c>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row>
    <row r="43" spans="2:126" x14ac:dyDescent="0.2">
      <c r="B43" s="137">
        <v>1</v>
      </c>
      <c r="C43" s="291" t="str">
        <f>C12</f>
        <v>Morgana Powell - Executive Director</v>
      </c>
      <c r="D43" s="292"/>
      <c r="E43" s="293"/>
      <c r="F43" s="291" t="s">
        <v>66</v>
      </c>
      <c r="G43" s="292"/>
      <c r="H43" s="292"/>
      <c r="I43" s="293"/>
      <c r="J43" s="140">
        <v>40</v>
      </c>
      <c r="K43" s="141">
        <v>10</v>
      </c>
      <c r="L43" s="83"/>
      <c r="M43" s="83"/>
      <c r="N43" s="142">
        <f>(K43/J43*100)</f>
        <v>25</v>
      </c>
      <c r="O43" s="143">
        <f>(H25-N43)</f>
        <v>0.53191489361702082</v>
      </c>
      <c r="P43" s="144" t="str">
        <f>LOOKUP(O43,{-100,-2,2,100},{"ADJUST","OK ","ADJUST"})</f>
        <v xml:space="preserve">OK </v>
      </c>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row>
    <row r="44" spans="2:126" x14ac:dyDescent="0.2">
      <c r="B44" s="137">
        <v>1</v>
      </c>
      <c r="C44" s="291" t="str">
        <f>C13</f>
        <v>Nerys Madox - Deputy Director</v>
      </c>
      <c r="D44" s="292"/>
      <c r="E44" s="293"/>
      <c r="F44" s="291" t="s">
        <v>68</v>
      </c>
      <c r="G44" s="292"/>
      <c r="H44" s="292"/>
      <c r="I44" s="293"/>
      <c r="J44" s="140">
        <v>40</v>
      </c>
      <c r="K44" s="141">
        <v>20</v>
      </c>
      <c r="L44" s="83"/>
      <c r="M44" s="83"/>
      <c r="N44" s="142">
        <f>(K44/J44*100)</f>
        <v>50</v>
      </c>
      <c r="O44" s="143">
        <f>(H26-N44)</f>
        <v>0</v>
      </c>
      <c r="P44" s="144" t="str">
        <f>LOOKUP(O44,{-100,-2,2,100},{"ADJUST","OK ","ADJUST"})</f>
        <v xml:space="preserve">OK </v>
      </c>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row>
    <row r="45" spans="2:126" x14ac:dyDescent="0.2">
      <c r="B45" s="137">
        <v>4</v>
      </c>
      <c r="C45" s="291" t="str">
        <f>C14</f>
        <v>Owain Thomas - Prevention Education</v>
      </c>
      <c r="D45" s="292"/>
      <c r="E45" s="293"/>
      <c r="F45" s="291" t="s">
        <v>72</v>
      </c>
      <c r="G45" s="292"/>
      <c r="H45" s="292"/>
      <c r="I45" s="293"/>
      <c r="J45" s="140">
        <v>40</v>
      </c>
      <c r="K45" s="141">
        <v>30</v>
      </c>
      <c r="L45" s="83"/>
      <c r="M45" s="83"/>
      <c r="N45" s="142">
        <f>(K45/J45*100)</f>
        <v>75</v>
      </c>
      <c r="O45" s="143">
        <f>(H27-N45)</f>
        <v>25</v>
      </c>
      <c r="P45" s="144" t="str">
        <f>LOOKUP(O45,{-100,-2,2,100},{"ADJUST","OK ","ADJUST"})</f>
        <v>ADJUST</v>
      </c>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row>
    <row r="46" spans="2:126" x14ac:dyDescent="0.2">
      <c r="B46" s="137"/>
      <c r="C46" s="294"/>
      <c r="D46" s="292"/>
      <c r="E46" s="293"/>
      <c r="F46" s="291"/>
      <c r="G46" s="292"/>
      <c r="H46" s="292"/>
      <c r="I46" s="293"/>
      <c r="J46" s="138"/>
      <c r="K46" s="145"/>
      <c r="L46" s="83"/>
      <c r="M46" s="83"/>
      <c r="N46" s="83"/>
      <c r="O46" s="105"/>
      <c r="P46" s="106"/>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row>
    <row r="47" spans="2:126" ht="16.5" thickBot="1" x14ac:dyDescent="0.25">
      <c r="B47" s="146"/>
      <c r="C47" s="310"/>
      <c r="D47" s="292"/>
      <c r="E47" s="293"/>
      <c r="F47" s="291"/>
      <c r="G47" s="292"/>
      <c r="H47" s="292"/>
      <c r="I47" s="309"/>
      <c r="J47" s="147"/>
      <c r="K47" s="148"/>
      <c r="L47" s="83"/>
      <c r="M47" s="83"/>
      <c r="N47" s="83"/>
      <c r="O47" s="105"/>
      <c r="P47" s="106"/>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row>
    <row r="48" spans="2:126" ht="32.25" thickBot="1" x14ac:dyDescent="0.25">
      <c r="B48" s="149"/>
      <c r="C48" s="150"/>
      <c r="D48" s="89"/>
      <c r="E48" s="89"/>
      <c r="F48" s="89"/>
      <c r="G48" s="130"/>
      <c r="H48" s="132"/>
      <c r="I48" s="151" t="s">
        <v>56</v>
      </c>
      <c r="J48" s="151">
        <f>SUM(J41:J47)</f>
        <v>200</v>
      </c>
      <c r="K48" s="151">
        <f>SUM(K41:K47)</f>
        <v>100</v>
      </c>
      <c r="L48" s="82"/>
      <c r="M48" s="104"/>
      <c r="N48" s="105"/>
      <c r="O48" s="105"/>
      <c r="P48" s="106"/>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row>
    <row r="49" spans="2:126" ht="15.75" x14ac:dyDescent="0.25">
      <c r="B49" s="134"/>
      <c r="C49" s="130"/>
      <c r="D49" s="130"/>
      <c r="E49" s="130"/>
      <c r="F49" s="130"/>
      <c r="G49" s="130"/>
      <c r="H49" s="132"/>
      <c r="I49" s="132"/>
      <c r="J49" s="132"/>
      <c r="K49" s="103"/>
      <c r="L49" s="83"/>
      <c r="M49" s="104"/>
      <c r="N49" s="105"/>
      <c r="O49" s="105"/>
      <c r="P49" s="106"/>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row>
    <row r="50" spans="2:126" x14ac:dyDescent="0.2">
      <c r="B50" s="152" t="s">
        <v>57</v>
      </c>
      <c r="C50" s="153" t="s">
        <v>65</v>
      </c>
      <c r="D50" s="154"/>
      <c r="E50" s="130"/>
      <c r="F50" s="130"/>
      <c r="G50" s="130"/>
      <c r="H50" s="132"/>
      <c r="I50" s="132"/>
      <c r="J50" s="132"/>
      <c r="K50" s="103"/>
      <c r="L50" s="83"/>
      <c r="M50" s="104"/>
      <c r="N50" s="105"/>
      <c r="O50" s="105"/>
      <c r="P50" s="106"/>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row>
    <row r="51" spans="2:126" x14ac:dyDescent="0.2">
      <c r="B51" s="155" t="s">
        <v>58</v>
      </c>
      <c r="C51" s="130"/>
      <c r="D51" s="130"/>
      <c r="E51" s="130"/>
      <c r="F51" s="130"/>
      <c r="G51" s="130"/>
      <c r="H51" s="132"/>
      <c r="I51" s="132"/>
      <c r="J51" s="132"/>
      <c r="K51" s="103"/>
      <c r="L51" s="83"/>
      <c r="M51" s="104"/>
      <c r="N51" s="105"/>
      <c r="O51" s="105"/>
      <c r="P51" s="106"/>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row>
    <row r="52" spans="2:126" x14ac:dyDescent="0.2">
      <c r="B52" s="155" t="s">
        <v>59</v>
      </c>
      <c r="C52" s="130"/>
      <c r="D52" s="130"/>
      <c r="E52" s="130"/>
      <c r="F52" s="130"/>
      <c r="G52" s="130"/>
      <c r="H52" s="132"/>
      <c r="I52" s="132"/>
      <c r="J52" s="132"/>
      <c r="K52" s="103"/>
      <c r="L52" s="83"/>
      <c r="M52" s="104"/>
      <c r="N52" s="105"/>
      <c r="O52" s="105"/>
      <c r="P52" s="106"/>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row>
    <row r="53" spans="2:126" x14ac:dyDescent="0.2">
      <c r="B53" s="155" t="s">
        <v>60</v>
      </c>
      <c r="C53" s="130"/>
      <c r="D53" s="130"/>
      <c r="E53" s="130"/>
      <c r="F53" s="130"/>
      <c r="G53" s="130"/>
      <c r="H53" s="132"/>
      <c r="I53" s="132"/>
      <c r="J53" s="132"/>
      <c r="K53" s="103"/>
      <c r="L53" s="83"/>
      <c r="M53" s="104"/>
      <c r="N53" s="105"/>
      <c r="O53" s="105"/>
      <c r="P53" s="106"/>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row>
    <row r="54" spans="2:126" x14ac:dyDescent="0.2">
      <c r="B54" s="155" t="s">
        <v>61</v>
      </c>
      <c r="C54" s="130"/>
      <c r="D54" s="130"/>
      <c r="E54" s="130"/>
      <c r="F54" s="130"/>
      <c r="G54" s="130"/>
      <c r="H54" s="132"/>
      <c r="I54" s="132"/>
      <c r="J54" s="132"/>
      <c r="K54" s="103"/>
      <c r="L54" s="83"/>
      <c r="M54" s="104"/>
      <c r="N54" s="105"/>
      <c r="O54" s="105"/>
      <c r="P54" s="106"/>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row>
    <row r="55" spans="2:126" ht="16.5" thickBot="1" x14ac:dyDescent="0.3">
      <c r="B55" s="156"/>
      <c r="C55" s="157" t="s">
        <v>64</v>
      </c>
      <c r="D55" s="158"/>
      <c r="E55" s="158"/>
      <c r="F55" s="158"/>
      <c r="G55" s="158"/>
      <c r="H55" s="159"/>
      <c r="I55" s="159"/>
      <c r="J55" s="159"/>
      <c r="K55" s="114"/>
      <c r="L55" s="83"/>
      <c r="M55" s="104"/>
      <c r="N55" s="105"/>
      <c r="O55" s="105"/>
      <c r="P55" s="106"/>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row>
    <row r="56" spans="2:126" x14ac:dyDescent="0.2">
      <c r="C56" s="4"/>
      <c r="D56" s="4"/>
      <c r="E56" s="4"/>
      <c r="F56" s="4"/>
      <c r="G56" s="4"/>
      <c r="H56" s="4"/>
      <c r="I56" s="4"/>
      <c r="J56" s="7"/>
      <c r="K56" s="7"/>
      <c r="L56" s="1"/>
      <c r="M56" s="7"/>
      <c r="N56" s="4"/>
      <c r="O56" s="4"/>
      <c r="P56" s="68"/>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row>
    <row r="57" spans="2:126" x14ac:dyDescent="0.2">
      <c r="D57" s="4"/>
      <c r="E57" s="4"/>
      <c r="F57" s="4"/>
      <c r="G57" s="4"/>
      <c r="H57" s="4"/>
      <c r="I57" s="4"/>
      <c r="J57" s="4"/>
      <c r="K57" s="7"/>
      <c r="L57" s="7"/>
      <c r="M57" s="7"/>
      <c r="N57" s="4"/>
      <c r="O57" s="4"/>
      <c r="P57" s="68"/>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row>
    <row r="58" spans="2:126" x14ac:dyDescent="0.2">
      <c r="D58" s="4"/>
      <c r="E58" s="4"/>
      <c r="F58" s="4"/>
      <c r="G58" s="4"/>
      <c r="H58" s="4"/>
      <c r="I58" s="4"/>
      <c r="J58" s="4"/>
      <c r="K58" s="7"/>
      <c r="L58" s="7"/>
      <c r="M58" s="7"/>
      <c r="N58" s="4"/>
      <c r="O58" s="4"/>
      <c r="P58" s="68"/>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row>
    <row r="59" spans="2:126" x14ac:dyDescent="0.2">
      <c r="D59" s="4"/>
      <c r="E59" s="4"/>
      <c r="F59" s="4"/>
      <c r="G59" s="4"/>
      <c r="H59" s="4"/>
      <c r="I59" s="4"/>
      <c r="J59" s="4"/>
      <c r="K59" s="7"/>
      <c r="L59" s="7"/>
      <c r="M59" s="7"/>
      <c r="N59" s="4"/>
      <c r="O59" s="4"/>
      <c r="P59" s="68"/>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row>
    <row r="60" spans="2:126" x14ac:dyDescent="0.2">
      <c r="D60" s="4"/>
      <c r="E60" s="4"/>
      <c r="F60" s="4"/>
      <c r="G60" s="4"/>
      <c r="H60" s="4"/>
      <c r="I60" s="4"/>
      <c r="J60" s="4"/>
      <c r="K60" s="7"/>
      <c r="L60" s="7"/>
      <c r="M60" s="7"/>
      <c r="N60" s="4"/>
      <c r="O60" s="4"/>
      <c r="P60" s="68"/>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row>
    <row r="61" spans="2:126" x14ac:dyDescent="0.2">
      <c r="D61" s="4"/>
      <c r="E61" s="4"/>
      <c r="F61" s="4"/>
      <c r="G61" s="4"/>
      <c r="H61" s="4"/>
      <c r="I61" s="4"/>
      <c r="J61" s="4"/>
      <c r="K61" s="7"/>
      <c r="L61" s="7"/>
      <c r="M61" s="7"/>
      <c r="N61" s="4"/>
      <c r="O61" s="4"/>
      <c r="P61" s="68"/>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row>
    <row r="62" spans="2:126" x14ac:dyDescent="0.2">
      <c r="D62" s="4"/>
      <c r="E62" s="4"/>
      <c r="F62" s="4"/>
      <c r="G62" s="4"/>
      <c r="H62" s="4"/>
      <c r="I62" s="4"/>
      <c r="J62" s="4"/>
      <c r="K62" s="7"/>
      <c r="L62" s="7"/>
      <c r="M62" s="7"/>
      <c r="N62" s="4"/>
      <c r="O62" s="4"/>
      <c r="P62" s="68"/>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row>
    <row r="63" spans="2:126" x14ac:dyDescent="0.2">
      <c r="D63" s="4"/>
      <c r="E63" s="4"/>
      <c r="F63" s="4"/>
      <c r="G63" s="4"/>
      <c r="H63" s="4"/>
      <c r="I63" s="4"/>
      <c r="J63" s="4"/>
      <c r="K63" s="7"/>
      <c r="L63" s="7"/>
      <c r="M63" s="7"/>
      <c r="N63" s="4"/>
      <c r="O63" s="4"/>
      <c r="P63" s="68"/>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row>
    <row r="64" spans="2:126" x14ac:dyDescent="0.2">
      <c r="D64" s="4"/>
      <c r="E64" s="4"/>
      <c r="F64" s="4"/>
      <c r="G64" s="4"/>
      <c r="H64" s="4"/>
      <c r="I64" s="4"/>
      <c r="J64" s="4"/>
      <c r="K64" s="7"/>
      <c r="L64" s="7"/>
      <c r="M64" s="7"/>
      <c r="N64" s="4"/>
      <c r="O64" s="4"/>
      <c r="P64" s="68"/>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row>
    <row r="65" spans="4:126" x14ac:dyDescent="0.2">
      <c r="D65" s="4"/>
      <c r="E65" s="4"/>
      <c r="F65" s="4"/>
      <c r="G65" s="4"/>
      <c r="H65" s="4"/>
      <c r="I65" s="4"/>
      <c r="J65" s="4"/>
      <c r="K65" s="7"/>
      <c r="L65" s="7"/>
      <c r="M65" s="7"/>
      <c r="N65" s="4"/>
      <c r="O65" s="4"/>
      <c r="P65" s="68"/>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row>
    <row r="66" spans="4:126" x14ac:dyDescent="0.2">
      <c r="D66" s="4"/>
      <c r="E66" s="4"/>
      <c r="F66" s="4"/>
      <c r="G66" s="4"/>
      <c r="H66" s="4"/>
      <c r="I66" s="4"/>
      <c r="J66" s="4"/>
      <c r="K66" s="7"/>
      <c r="L66" s="7"/>
      <c r="M66" s="7"/>
      <c r="N66" s="4"/>
      <c r="O66" s="4"/>
      <c r="P66" s="68"/>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row>
    <row r="67" spans="4:126" x14ac:dyDescent="0.2">
      <c r="D67" s="4"/>
      <c r="E67" s="4"/>
      <c r="F67" s="4"/>
      <c r="G67" s="4"/>
      <c r="H67" s="4"/>
      <c r="I67" s="4"/>
      <c r="J67" s="4"/>
      <c r="K67" s="7"/>
      <c r="L67" s="7"/>
      <c r="M67" s="7"/>
      <c r="N67" s="4"/>
      <c r="O67" s="4"/>
      <c r="P67" s="68"/>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row>
    <row r="68" spans="4:126" x14ac:dyDescent="0.2">
      <c r="D68" s="4"/>
      <c r="E68" s="4"/>
      <c r="F68" s="4"/>
      <c r="G68" s="4"/>
      <c r="H68" s="4"/>
      <c r="I68" s="4"/>
      <c r="J68" s="4"/>
      <c r="K68" s="7"/>
      <c r="L68" s="7"/>
      <c r="M68" s="7"/>
      <c r="N68" s="4"/>
      <c r="O68" s="4"/>
      <c r="P68" s="68"/>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row>
    <row r="69" spans="4:126" x14ac:dyDescent="0.2">
      <c r="D69" s="4"/>
      <c r="E69" s="4"/>
      <c r="F69" s="4"/>
      <c r="G69" s="4"/>
      <c r="H69" s="4"/>
      <c r="I69" s="4"/>
      <c r="J69" s="4"/>
      <c r="K69" s="7"/>
      <c r="L69" s="7"/>
      <c r="M69" s="7"/>
      <c r="N69" s="4"/>
      <c r="O69" s="4"/>
      <c r="P69" s="68"/>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row>
    <row r="70" spans="4:126" x14ac:dyDescent="0.2">
      <c r="D70" s="4"/>
      <c r="E70" s="4"/>
      <c r="F70" s="4"/>
      <c r="G70" s="4"/>
      <c r="H70" s="4"/>
      <c r="I70" s="4"/>
      <c r="J70" s="4"/>
      <c r="K70" s="7"/>
      <c r="L70" s="7"/>
      <c r="M70" s="7"/>
      <c r="N70" s="4"/>
      <c r="O70" s="4"/>
      <c r="P70" s="68"/>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row>
    <row r="71" spans="4:126" x14ac:dyDescent="0.2">
      <c r="D71" s="4"/>
      <c r="E71" s="4"/>
      <c r="F71" s="4"/>
      <c r="G71" s="4"/>
      <c r="H71" s="4"/>
      <c r="I71" s="4"/>
      <c r="J71" s="4"/>
      <c r="K71" s="7"/>
      <c r="L71" s="7"/>
      <c r="M71" s="7"/>
      <c r="N71" s="4"/>
      <c r="O71" s="4"/>
      <c r="P71" s="68"/>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row>
    <row r="72" spans="4:126" x14ac:dyDescent="0.2">
      <c r="D72" s="4"/>
      <c r="E72" s="4"/>
      <c r="F72" s="4"/>
      <c r="G72" s="4"/>
      <c r="H72" s="4"/>
      <c r="I72" s="4"/>
      <c r="J72" s="4"/>
      <c r="K72" s="7"/>
      <c r="L72" s="7"/>
      <c r="M72" s="7"/>
      <c r="N72" s="4"/>
      <c r="O72" s="4"/>
      <c r="P72" s="68"/>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row>
    <row r="73" spans="4:126" x14ac:dyDescent="0.2">
      <c r="D73" s="4"/>
      <c r="E73" s="4"/>
      <c r="F73" s="4"/>
      <c r="G73" s="4"/>
      <c r="H73" s="4"/>
      <c r="I73" s="4"/>
      <c r="J73" s="4"/>
      <c r="K73" s="7"/>
      <c r="L73" s="7"/>
      <c r="M73" s="7"/>
      <c r="N73" s="4"/>
      <c r="O73" s="4"/>
      <c r="P73" s="68"/>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row>
    <row r="74" spans="4:126" x14ac:dyDescent="0.2">
      <c r="D74" s="4"/>
      <c r="E74" s="4"/>
      <c r="F74" s="4"/>
      <c r="G74" s="4"/>
      <c r="H74" s="4"/>
      <c r="I74" s="4"/>
      <c r="J74" s="4"/>
      <c r="K74" s="7"/>
      <c r="L74" s="7"/>
      <c r="M74" s="7"/>
      <c r="N74" s="4"/>
      <c r="O74" s="4"/>
      <c r="P74" s="68"/>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row>
    <row r="75" spans="4:126" x14ac:dyDescent="0.2">
      <c r="D75" s="4"/>
      <c r="E75" s="4"/>
      <c r="F75" s="4"/>
      <c r="G75" s="4"/>
      <c r="H75" s="4"/>
      <c r="I75" s="4"/>
      <c r="J75" s="4"/>
      <c r="K75" s="7"/>
      <c r="L75" s="7"/>
      <c r="M75" s="7"/>
      <c r="N75" s="4"/>
      <c r="O75" s="4"/>
      <c r="P75" s="68"/>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row>
    <row r="76" spans="4:126" x14ac:dyDescent="0.2">
      <c r="D76" s="4"/>
      <c r="E76" s="4"/>
      <c r="F76" s="4"/>
      <c r="G76" s="4"/>
      <c r="H76" s="4"/>
      <c r="I76" s="4"/>
      <c r="J76" s="4"/>
      <c r="K76" s="7"/>
      <c r="L76" s="7"/>
      <c r="M76" s="7"/>
      <c r="N76" s="4"/>
      <c r="O76" s="4"/>
      <c r="P76" s="68"/>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row>
    <row r="77" spans="4:126" x14ac:dyDescent="0.2">
      <c r="D77" s="4"/>
      <c r="E77" s="4"/>
      <c r="F77" s="4"/>
      <c r="G77" s="4"/>
      <c r="H77" s="4"/>
      <c r="I77" s="4"/>
      <c r="J77" s="4"/>
      <c r="K77" s="7"/>
      <c r="L77" s="7"/>
      <c r="M77" s="7"/>
      <c r="N77" s="4"/>
      <c r="O77" s="4"/>
      <c r="P77" s="68"/>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row>
  </sheetData>
  <sheetProtection password="C584" sheet="1" objects="1" scenarios="1" selectLockedCells="1" selectUnlockedCells="1"/>
  <mergeCells count="19">
    <mergeCell ref="L23:N28"/>
    <mergeCell ref="C41:E41"/>
    <mergeCell ref="C42:E42"/>
    <mergeCell ref="C43:E43"/>
    <mergeCell ref="F47:I47"/>
    <mergeCell ref="C47:E47"/>
    <mergeCell ref="C39:E40"/>
    <mergeCell ref="F39:I40"/>
    <mergeCell ref="C45:E45"/>
    <mergeCell ref="F44:I44"/>
    <mergeCell ref="F42:I42"/>
    <mergeCell ref="F43:I43"/>
    <mergeCell ref="F41:I41"/>
    <mergeCell ref="C46:E46"/>
    <mergeCell ref="D3:J3"/>
    <mergeCell ref="F46:I46"/>
    <mergeCell ref="F45:I45"/>
    <mergeCell ref="C37:K37"/>
    <mergeCell ref="C44:E44"/>
  </mergeCells>
  <phoneticPr fontId="0" type="noConversion"/>
  <printOptions horizontalCentered="1"/>
  <pageMargins left="0.25" right="0" top="1" bottom="0.5" header="0.5" footer="0.25"/>
  <pageSetup scale="59" orientation="landscape" horizontalDpi="300" verticalDpi="300" r:id="rId1"/>
  <headerFooter alignWithMargins="0">
    <oddHeader xml:space="preserve">&amp;C&amp;"Arial Black,Regular"&amp;20SAMPLE&amp;"Arial,Regular"&amp;10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Personnel</vt:lpstr>
      <vt:lpstr>Benefits</vt:lpstr>
      <vt:lpstr>Operations</vt:lpstr>
      <vt:lpstr>Budget Explanations</vt:lpstr>
      <vt:lpstr>Staff Detail Form</vt:lpstr>
      <vt:lpstr>Sample</vt:lpstr>
      <vt:lpstr>Benefits!Print_Area</vt:lpstr>
      <vt:lpstr>'Budget Explanations'!Print_Area</vt:lpstr>
      <vt:lpstr>Personnel!Print_Area</vt:lpstr>
      <vt:lpstr>Sample!Print_Area</vt:lpstr>
      <vt:lpstr>'Staff Detail Form'!Print_Area</vt:lpstr>
    </vt:vector>
  </TitlesOfParts>
  <Company>PA COALITION AGINST RAPE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Zarlenga</dc:creator>
  <cp:lastModifiedBy>Colleen Deaton</cp:lastModifiedBy>
  <cp:lastPrinted>2022-02-11T20:52:06Z</cp:lastPrinted>
  <dcterms:created xsi:type="dcterms:W3CDTF">1999-01-12T15:02:32Z</dcterms:created>
  <dcterms:modified xsi:type="dcterms:W3CDTF">2022-02-17T16:01:50Z</dcterms:modified>
</cp:coreProperties>
</file>